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.molneklev\Desktop\"/>
    </mc:Choice>
  </mc:AlternateContent>
  <xr:revisionPtr revIDLastSave="0" documentId="13_ncr:1_{D40C15E7-BD92-4D93-96DD-6C3395010B72}" xr6:coauthVersionLast="47" xr6:coauthVersionMax="47" xr10:uidLastSave="{00000000-0000-0000-0000-000000000000}"/>
  <bookViews>
    <workbookView xWindow="-120" yWindow="-120" windowWidth="29040" windowHeight="15840" tabRatio="560" firstSheet="1" activeTab="1" xr2:uid="{00000000-000D-0000-FFFF-FFFF00000000}"/>
  </bookViews>
  <sheets>
    <sheet name="Omg.1" sheetId="1" r:id="rId1"/>
    <sheet name="Måndagsgolfen" sheetId="7" r:id="rId2"/>
    <sheet name="Alternativspel" sheetId="10" r:id="rId3"/>
    <sheet name="Scramble avslutning" sheetId="8" r:id="rId4"/>
    <sheet name="Kompatibilitetsrapport" sheetId="5" r:id="rId5"/>
    <sheet name="Blad2" sheetId="12" r:id="rId6"/>
  </sheets>
  <definedNames>
    <definedName name="_xlnm.Print_Area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7" l="1"/>
  <c r="C6" i="7"/>
  <c r="C15" i="7"/>
  <c r="C17" i="7"/>
  <c r="C22" i="7"/>
  <c r="Y11" i="7"/>
  <c r="Y8" i="7"/>
  <c r="Y17" i="7"/>
  <c r="Y10" i="7"/>
  <c r="T24" i="7"/>
  <c r="D30" i="8" l="1"/>
  <c r="D24" i="8"/>
  <c r="D18" i="8"/>
  <c r="D13" i="8"/>
  <c r="D8" i="8"/>
  <c r="K30" i="10" l="1"/>
  <c r="O24" i="7" l="1"/>
  <c r="P24" i="7"/>
  <c r="P25" i="7" s="1"/>
  <c r="Q24" i="7"/>
  <c r="R24" i="7"/>
  <c r="S24" i="7"/>
  <c r="U24" i="7"/>
  <c r="U25" i="7" s="1"/>
  <c r="V24" i="7"/>
  <c r="W24" i="7"/>
  <c r="C19" i="7" l="1"/>
  <c r="H30" i="10" l="1"/>
  <c r="E30" i="10" l="1"/>
  <c r="Y18" i="7" l="1"/>
  <c r="Y22" i="7"/>
  <c r="C8" i="7"/>
  <c r="I24" i="7"/>
  <c r="J24" i="7"/>
  <c r="K24" i="7"/>
  <c r="K25" i="7" s="1"/>
  <c r="L24" i="7"/>
  <c r="L25" i="7" s="1"/>
  <c r="M24" i="7"/>
  <c r="N24" i="7"/>
  <c r="X24" i="7" l="1"/>
  <c r="B30" i="10" l="1"/>
  <c r="C7" i="7" l="1"/>
  <c r="C13" i="7"/>
  <c r="C11" i="7"/>
  <c r="C9" i="7"/>
  <c r="C12" i="7"/>
  <c r="C20" i="7"/>
  <c r="C21" i="7"/>
  <c r="C16" i="7"/>
  <c r="C14" i="7"/>
  <c r="C18" i="7"/>
  <c r="C10" i="7"/>
  <c r="Y20" i="7" l="1"/>
  <c r="Y16" i="7" l="1"/>
  <c r="I25" i="7" l="1"/>
  <c r="J25" i="7"/>
  <c r="M25" i="7"/>
  <c r="N25" i="7"/>
  <c r="O25" i="7"/>
  <c r="Q25" i="7"/>
  <c r="R25" i="7"/>
  <c r="S25" i="7"/>
  <c r="T25" i="7"/>
  <c r="V25" i="7"/>
  <c r="W25" i="7"/>
  <c r="C23" i="7"/>
  <c r="Y14" i="7"/>
  <c r="Y21" i="7"/>
  <c r="Y7" i="7"/>
  <c r="Y15" i="7"/>
  <c r="Y19" i="7"/>
  <c r="Y9" i="7"/>
  <c r="Y13" i="7"/>
  <c r="Y12" i="7"/>
  <c r="X25" i="7" l="1"/>
  <c r="AU6" i="1" l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4" i="1"/>
  <c r="AU25" i="1"/>
  <c r="AU26" i="1"/>
  <c r="C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E35" i="1"/>
  <c r="G35" i="1"/>
  <c r="I35" i="1"/>
  <c r="K35" i="1"/>
  <c r="M35" i="1"/>
  <c r="O35" i="1"/>
  <c r="Q35" i="1"/>
  <c r="S35" i="1"/>
  <c r="V35" i="1"/>
  <c r="X35" i="1"/>
  <c r="Z35" i="1"/>
  <c r="AB35" i="1"/>
  <c r="AD35" i="1"/>
  <c r="AF35" i="1"/>
  <c r="AH35" i="1"/>
  <c r="AJ35" i="1"/>
  <c r="AL35" i="1"/>
  <c r="AN35" i="1"/>
  <c r="AP35" i="1"/>
  <c r="AS35" i="1"/>
  <c r="AU36" i="1" l="1"/>
  <c r="Y26" i="7"/>
</calcChain>
</file>

<file path=xl/sharedStrings.xml><?xml version="1.0" encoding="utf-8"?>
<sst xmlns="http://schemas.openxmlformats.org/spreadsheetml/2006/main" count="301" uniqueCount="159">
  <si>
    <t>DELTAGARE</t>
  </si>
  <si>
    <t>Snitt-</t>
  </si>
  <si>
    <t>Score</t>
  </si>
  <si>
    <t>Aktuell</t>
  </si>
  <si>
    <t>Placer.</t>
  </si>
  <si>
    <t>Antal deltagare</t>
  </si>
  <si>
    <t>Antal</t>
  </si>
  <si>
    <t>ronder</t>
  </si>
  <si>
    <t>Summa ronder</t>
  </si>
  <si>
    <t>Resultat Snitt/omgång</t>
  </si>
  <si>
    <t>Rolf Eriksson</t>
  </si>
  <si>
    <t>Christer Andersson</t>
  </si>
  <si>
    <t>Roger Sundling</t>
  </si>
  <si>
    <t>Per-Olof Ahlborg</t>
  </si>
  <si>
    <t>Leif Sandberg</t>
  </si>
  <si>
    <t>Kompatibilitetsrapport för Oldboys 2015.xls</t>
  </si>
  <si>
    <t>Kör på 2015-05-07 20:10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</si>
  <si>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</si>
  <si>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</si>
  <si>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</si>
  <si>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</si>
  <si>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Ett kalkylblad i den här arbetsboken innehåller en sortering med en anpassad lista. Denna information går förlorad i tidigare versioner av Excel</t>
  </si>
  <si>
    <t>Blad1'!A34:BF49</t>
  </si>
  <si>
    <t>Excel 97-2003</t>
  </si>
  <si>
    <t>Britt Hogenstedt</t>
  </si>
  <si>
    <t>Mia Nygren</t>
  </si>
  <si>
    <t>Gösta Thorn</t>
  </si>
  <si>
    <t>Avslutning</t>
  </si>
  <si>
    <t>Bertil Wettergren</t>
  </si>
  <si>
    <t>Snittscore för alla spelare</t>
  </si>
  <si>
    <t>Omgångens bästa score</t>
  </si>
  <si>
    <t>märkt med grönt</t>
  </si>
  <si>
    <t>EJ Spelbara omgångar</t>
  </si>
  <si>
    <t>Hcp.</t>
  </si>
  <si>
    <t>Spelat 10 ggr eller mera!</t>
  </si>
  <si>
    <t>det exakta handicapet.</t>
  </si>
  <si>
    <t>400 SEK</t>
  </si>
  <si>
    <t>200 SEK</t>
  </si>
  <si>
    <t>300 SEK</t>
  </si>
  <si>
    <t>11 st spelat 10 ggr. eller mer</t>
  </si>
  <si>
    <t xml:space="preserve">20 st har spelat </t>
  </si>
  <si>
    <t>19 omgångar har spelats</t>
  </si>
  <si>
    <t xml:space="preserve">20 st x 200 SEK =4000 SEK </t>
  </si>
  <si>
    <t>200 SEK gamla sedlar = 3800 SEK</t>
  </si>
  <si>
    <t>1:a</t>
  </si>
  <si>
    <t>2:a</t>
  </si>
  <si>
    <t>3:a</t>
  </si>
  <si>
    <t>Bästa Dam</t>
  </si>
  <si>
    <t>Summa 1000 SEK</t>
  </si>
  <si>
    <t>500 SEK</t>
  </si>
  <si>
    <t>Mat16 x 95 SEK = 1520 SEK</t>
  </si>
  <si>
    <t>Kvar 880 SEK till avslutnings tävling</t>
  </si>
  <si>
    <t>16/4</t>
  </si>
  <si>
    <t>23/4</t>
  </si>
  <si>
    <t>30/4</t>
  </si>
  <si>
    <t>7/5</t>
  </si>
  <si>
    <t>14/5</t>
  </si>
  <si>
    <t>21/5</t>
  </si>
  <si>
    <t>28/5</t>
  </si>
  <si>
    <t>4/6</t>
  </si>
  <si>
    <t>11/6</t>
  </si>
  <si>
    <t>18/6</t>
  </si>
  <si>
    <t>25/6</t>
  </si>
  <si>
    <t>2/7</t>
  </si>
  <si>
    <t>9/7</t>
  </si>
  <si>
    <t>16/7</t>
  </si>
  <si>
    <t>23/7</t>
  </si>
  <si>
    <t>30/7</t>
  </si>
  <si>
    <t>6/8</t>
  </si>
  <si>
    <t>13/8</t>
  </si>
  <si>
    <t>20/8</t>
  </si>
  <si>
    <t>27/8</t>
  </si>
  <si>
    <t>3/9</t>
  </si>
  <si>
    <t>10/9</t>
  </si>
  <si>
    <t>17/9</t>
  </si>
  <si>
    <t>Banan tillgänglig 7:00-7:40</t>
  </si>
  <si>
    <t>Shotgunstart 9:00</t>
  </si>
  <si>
    <t>Svensk golf superstart shotgun 9:00</t>
  </si>
  <si>
    <t>Trägolfen</t>
  </si>
  <si>
    <t>Mårdskog och Lindqvist</t>
  </si>
  <si>
    <t>Tillgängligt 7:00-7:50</t>
  </si>
  <si>
    <t xml:space="preserve">Tävlingar som kolliderar med spelprogram. </t>
  </si>
  <si>
    <t>Resultat där de 8 bästa ronderna räknas</t>
  </si>
  <si>
    <t>Hål</t>
  </si>
  <si>
    <t>1-9</t>
  </si>
  <si>
    <t>18</t>
  </si>
  <si>
    <t>MÅNDAGSGOLFEN 2018</t>
  </si>
  <si>
    <t xml:space="preserve">Slutresultatet baseras på minst 8 spelade gånger och </t>
  </si>
  <si>
    <t>Keller Johansson</t>
  </si>
  <si>
    <t>Rick Howard</t>
  </si>
  <si>
    <t>Sven Erik Brandt</t>
  </si>
  <si>
    <t>Lars Erik Svensson</t>
  </si>
  <si>
    <t>Karl Nicander</t>
  </si>
  <si>
    <t>Åke Hogenstedt</t>
  </si>
  <si>
    <t>Lars-Gunnar Johansson</t>
  </si>
  <si>
    <t>Nils Orrenius</t>
  </si>
  <si>
    <t>Krister Ljung</t>
  </si>
  <si>
    <t>Britt Eriksson</t>
  </si>
  <si>
    <t>Olle Alsén</t>
  </si>
  <si>
    <t>Nils Olof Hjort</t>
  </si>
  <si>
    <t>Henny Alsén</t>
  </si>
  <si>
    <t>Noomi Rydberg</t>
  </si>
  <si>
    <t>Tommy Nicander</t>
  </si>
  <si>
    <t>Spelat 8 ggr eller mera!</t>
  </si>
  <si>
    <t>Snitt delt.</t>
  </si>
  <si>
    <t>Arne Gustavsson</t>
  </si>
  <si>
    <t>Claes Eriksson</t>
  </si>
  <si>
    <t xml:space="preserve">Slutresultatet baseras på de 8 bästa rundorna samt lägst </t>
  </si>
  <si>
    <t>handicap.</t>
  </si>
  <si>
    <t>HCP</t>
  </si>
  <si>
    <t>Placering</t>
  </si>
  <si>
    <t>Rolf  Eriksson</t>
  </si>
  <si>
    <t>Rolf Nygren</t>
  </si>
  <si>
    <t>Ingela Ljung</t>
  </si>
  <si>
    <t>Olle Hjort</t>
  </si>
  <si>
    <t>Slutresultat</t>
  </si>
  <si>
    <t>Birgitta Svahn Axén</t>
  </si>
  <si>
    <t>Tomas Hermansson</t>
  </si>
  <si>
    <t>Amy Hjort</t>
  </si>
  <si>
    <t>Yngve Kennemyr</t>
  </si>
  <si>
    <t>Marianne Andersson</t>
  </si>
  <si>
    <t>Scramble 25/5</t>
  </si>
  <si>
    <t>Lag</t>
  </si>
  <si>
    <t>Antal slag</t>
  </si>
  <si>
    <t>Scramble 29/6</t>
  </si>
  <si>
    <t xml:space="preserve">Try all 31/8 </t>
  </si>
  <si>
    <t xml:space="preserve">Rick Howard </t>
  </si>
  <si>
    <t>Scramble 27/7</t>
  </si>
  <si>
    <t>Lars-Erik Svensson</t>
  </si>
  <si>
    <t>Scramblespel avslutning Måndagsgolf 2020</t>
  </si>
  <si>
    <t>Boll</t>
  </si>
  <si>
    <t>Namn</t>
  </si>
  <si>
    <t>Medel-HCP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</si>
  <si>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</si>
  <si>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</si>
  <si>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</si>
  <si>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</si>
  <si>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</si>
  <si>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</si>
  <si>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</si>
  <si>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</si>
  <si>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</si>
  <si>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</si>
  <si>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12/7</t>
  </si>
  <si>
    <t>19/7</t>
  </si>
  <si>
    <t>26/7</t>
  </si>
  <si>
    <t>2/8</t>
  </si>
  <si>
    <t>9/8</t>
  </si>
  <si>
    <t>16/8</t>
  </si>
  <si>
    <t>23/8</t>
  </si>
  <si>
    <t>30/8</t>
  </si>
  <si>
    <t>6/9</t>
  </si>
  <si>
    <t>13/9</t>
  </si>
  <si>
    <t>MÅNDAGSGOLFEN Herrar 2021</t>
  </si>
  <si>
    <t>Thomas Johansson</t>
  </si>
  <si>
    <t>Bo Derke</t>
  </si>
  <si>
    <t>Tomas Wågbrant</t>
  </si>
  <si>
    <t>Curt Friman</t>
  </si>
  <si>
    <t>Ej Spelade omgångar p.g.a. pandemin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</si>
</sst>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" fillId="0" borderId="12" xfId="1" quotePrefix="1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Border="1"/>
    <xf numFmtId="0" fontId="7" fillId="4" borderId="5" xfId="0" applyFont="1" applyFill="1" applyBorder="1" applyAlignment="1">
      <alignment horizontal="center"/>
    </xf>
    <xf numFmtId="0" fontId="6" fillId="0" borderId="5" xfId="0" applyFont="1" applyBorder="1"/>
    <xf numFmtId="164" fontId="9" fillId="0" borderId="16" xfId="0" applyNumberFormat="1" applyFont="1" applyBorder="1" applyAlignment="1">
      <alignment horizontal="center"/>
    </xf>
    <xf numFmtId="0" fontId="1" fillId="0" borderId="2" xfId="0" applyFont="1" applyBorder="1"/>
    <xf numFmtId="164" fontId="9" fillId="0" borderId="8" xfId="0" applyNumberFormat="1" applyFont="1" applyBorder="1" applyAlignment="1">
      <alignment horizontal="center"/>
    </xf>
    <xf numFmtId="0" fontId="6" fillId="0" borderId="7" xfId="0" applyFont="1" applyBorder="1"/>
    <xf numFmtId="164" fontId="7" fillId="0" borderId="26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15" xfId="0" applyFont="1" applyFill="1" applyBorder="1"/>
    <xf numFmtId="0" fontId="1" fillId="6" borderId="15" xfId="0" applyFont="1" applyFill="1" applyBorder="1"/>
    <xf numFmtId="0" fontId="1" fillId="6" borderId="23" xfId="0" applyFont="1" applyFill="1" applyBorder="1"/>
    <xf numFmtId="0" fontId="6" fillId="3" borderId="0" xfId="0" applyFont="1" applyFill="1" applyBorder="1"/>
    <xf numFmtId="0" fontId="6" fillId="3" borderId="30" xfId="0" applyFont="1" applyFill="1" applyBorder="1"/>
    <xf numFmtId="0" fontId="1" fillId="5" borderId="15" xfId="0" applyFont="1" applyFill="1" applyBorder="1"/>
    <xf numFmtId="0" fontId="1" fillId="0" borderId="15" xfId="0" applyFont="1" applyFill="1" applyBorder="1"/>
    <xf numFmtId="0" fontId="7" fillId="4" borderId="3" xfId="0" applyFont="1" applyFill="1" applyBorder="1" applyAlignment="1">
      <alignment horizontal="center"/>
    </xf>
    <xf numFmtId="0" fontId="1" fillId="0" borderId="15" xfId="0" applyFont="1" applyBorder="1"/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6" fillId="0" borderId="40" xfId="0" applyFont="1" applyBorder="1"/>
    <xf numFmtId="0" fontId="1" fillId="7" borderId="27" xfId="0" applyFont="1" applyFill="1" applyBorder="1"/>
    <xf numFmtId="0" fontId="1" fillId="7" borderId="28" xfId="0" applyFont="1" applyFill="1" applyBorder="1"/>
    <xf numFmtId="0" fontId="1" fillId="7" borderId="29" xfId="0" applyFont="1" applyFill="1" applyBorder="1"/>
    <xf numFmtId="0" fontId="1" fillId="7" borderId="31" xfId="0" applyFont="1" applyFill="1" applyBorder="1"/>
    <xf numFmtId="0" fontId="1" fillId="7" borderId="32" xfId="0" applyFont="1" applyFill="1" applyBorder="1"/>
    <xf numFmtId="0" fontId="1" fillId="7" borderId="33" xfId="0" applyFont="1" applyFill="1" applyBorder="1"/>
    <xf numFmtId="0" fontId="1" fillId="8" borderId="39" xfId="0" applyFont="1" applyFill="1" applyBorder="1"/>
    <xf numFmtId="0" fontId="1" fillId="8" borderId="19" xfId="0" applyFont="1" applyFill="1" applyBorder="1"/>
    <xf numFmtId="0" fontId="1" fillId="7" borderId="39" xfId="0" applyFont="1" applyFill="1" applyBorder="1"/>
    <xf numFmtId="0" fontId="1" fillId="0" borderId="43" xfId="0" applyFont="1" applyFill="1" applyBorder="1"/>
    <xf numFmtId="0" fontId="1" fillId="0" borderId="42" xfId="0" applyFont="1" applyFill="1" applyBorder="1"/>
    <xf numFmtId="0" fontId="1" fillId="7" borderId="43" xfId="0" applyFont="1" applyFill="1" applyBorder="1"/>
    <xf numFmtId="0" fontId="1" fillId="8" borderId="19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30" xfId="0" applyFont="1" applyFill="1" applyBorder="1"/>
    <xf numFmtId="0" fontId="1" fillId="5" borderId="19" xfId="0" applyFont="1" applyFill="1" applyBorder="1" applyAlignment="1">
      <alignment horizontal="center"/>
    </xf>
    <xf numFmtId="0" fontId="1" fillId="8" borderId="38" xfId="0" applyFont="1" applyFill="1" applyBorder="1"/>
    <xf numFmtId="0" fontId="1" fillId="0" borderId="1" xfId="0" applyFont="1" applyFill="1" applyBorder="1"/>
    <xf numFmtId="0" fontId="1" fillId="7" borderId="38" xfId="0" applyFont="1" applyFill="1" applyBorder="1"/>
    <xf numFmtId="164" fontId="1" fillId="0" borderId="1" xfId="0" applyNumberFormat="1" applyFont="1" applyBorder="1"/>
    <xf numFmtId="0" fontId="7" fillId="4" borderId="17" xfId="0" applyFont="1" applyFill="1" applyBorder="1" applyAlignment="1">
      <alignment horizontal="center"/>
    </xf>
    <xf numFmtId="0" fontId="0" fillId="0" borderId="0" xfId="0" applyFont="1"/>
    <xf numFmtId="0" fontId="7" fillId="0" borderId="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16" fontId="1" fillId="2" borderId="45" xfId="0" applyNumberFormat="1" applyFont="1" applyFill="1" applyBorder="1" applyAlignment="1">
      <alignment horizontal="center"/>
    </xf>
    <xf numFmtId="0" fontId="1" fillId="7" borderId="0" xfId="0" applyFont="1" applyFill="1" applyBorder="1"/>
    <xf numFmtId="0" fontId="1" fillId="2" borderId="4" xfId="0" applyFont="1" applyFill="1" applyBorder="1" applyAlignment="1">
      <alignment horizontal="center"/>
    </xf>
    <xf numFmtId="16" fontId="1" fillId="2" borderId="49" xfId="0" applyNumberFormat="1" applyFont="1" applyFill="1" applyBorder="1" applyAlignment="1">
      <alignment horizontal="center"/>
    </xf>
    <xf numFmtId="49" fontId="1" fillId="5" borderId="54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0" borderId="37" xfId="0" applyFont="1" applyBorder="1"/>
    <xf numFmtId="49" fontId="1" fillId="0" borderId="23" xfId="0" applyNumberFormat="1" applyFont="1" applyBorder="1"/>
    <xf numFmtId="49" fontId="1" fillId="0" borderId="25" xfId="0" applyNumberFormat="1" applyFont="1" applyBorder="1"/>
    <xf numFmtId="49" fontId="1" fillId="5" borderId="63" xfId="0" applyNumberFormat="1" applyFont="1" applyFill="1" applyBorder="1"/>
    <xf numFmtId="49" fontId="1" fillId="2" borderId="8" xfId="0" applyNumberFormat="1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0" borderId="5" xfId="0" applyFont="1" applyBorder="1"/>
    <xf numFmtId="0" fontId="1" fillId="4" borderId="18" xfId="0" applyFont="1" applyFill="1" applyBorder="1"/>
    <xf numFmtId="0" fontId="1" fillId="4" borderId="15" xfId="0" applyFont="1" applyFill="1" applyBorder="1"/>
    <xf numFmtId="0" fontId="1" fillId="4" borderId="2" xfId="0" applyFont="1" applyFill="1" applyBorder="1"/>
    <xf numFmtId="0" fontId="1" fillId="0" borderId="0" xfId="0" applyFont="1"/>
    <xf numFmtId="16" fontId="1" fillId="0" borderId="0" xfId="0" applyNumberFormat="1" applyFont="1"/>
    <xf numFmtId="0" fontId="8" fillId="4" borderId="38" xfId="0" applyFont="1" applyFill="1" applyBorder="1"/>
    <xf numFmtId="49" fontId="1" fillId="0" borderId="65" xfId="0" applyNumberFormat="1" applyFont="1" applyBorder="1"/>
    <xf numFmtId="49" fontId="1" fillId="0" borderId="66" xfId="0" applyNumberFormat="1" applyFont="1" applyBorder="1"/>
    <xf numFmtId="49" fontId="1" fillId="2" borderId="52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0" borderId="0" xfId="0" applyFont="1"/>
    <xf numFmtId="0" fontId="3" fillId="0" borderId="33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5" xfId="0" applyFont="1" applyBorder="1"/>
    <xf numFmtId="0" fontId="3" fillId="0" borderId="25" xfId="0" applyFont="1" applyBorder="1"/>
    <xf numFmtId="0" fontId="3" fillId="0" borderId="24" xfId="0" applyFont="1" applyBorder="1"/>
    <xf numFmtId="0" fontId="3" fillId="0" borderId="41" xfId="0" applyFont="1" applyBorder="1"/>
    <xf numFmtId="0" fontId="3" fillId="0" borderId="3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3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0" xfId="0" applyFont="1" applyBorder="1"/>
    <xf numFmtId="164" fontId="1" fillId="0" borderId="26" xfId="0" applyNumberFormat="1" applyFont="1" applyBorder="1" applyAlignment="1">
      <alignment horizontal="center"/>
    </xf>
    <xf numFmtId="164" fontId="1" fillId="0" borderId="3" xfId="0" applyNumberFormat="1" applyFont="1" applyFill="1" applyBorder="1"/>
    <xf numFmtId="164" fontId="1" fillId="5" borderId="3" xfId="0" applyNumberFormat="1" applyFont="1" applyFill="1" applyBorder="1"/>
    <xf numFmtId="164" fontId="1" fillId="4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164" fontId="1" fillId="0" borderId="3" xfId="0" applyNumberFormat="1" applyFont="1" applyBorder="1"/>
    <xf numFmtId="0" fontId="1" fillId="4" borderId="5" xfId="0" applyFont="1" applyFill="1" applyBorder="1" applyAlignment="1">
      <alignment horizontal="center"/>
    </xf>
    <xf numFmtId="0" fontId="1" fillId="0" borderId="3" xfId="0" applyFont="1" applyBorder="1"/>
    <xf numFmtId="164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3" fillId="0" borderId="0" xfId="0" applyFont="1" applyFill="1"/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5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6" xfId="0" applyFont="1" applyFill="1" applyBorder="1"/>
    <xf numFmtId="0" fontId="1" fillId="4" borderId="2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3" fillId="0" borderId="48" xfId="0" applyNumberFormat="1" applyFont="1" applyBorder="1"/>
    <xf numFmtId="0" fontId="3" fillId="0" borderId="28" xfId="0" applyFont="1" applyBorder="1"/>
    <xf numFmtId="0" fontId="1" fillId="2" borderId="2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3" fillId="3" borderId="30" xfId="0" applyFont="1" applyFill="1" applyBorder="1"/>
    <xf numFmtId="0" fontId="3" fillId="3" borderId="39" xfId="0" applyFont="1" applyFill="1" applyBorder="1"/>
    <xf numFmtId="0" fontId="3" fillId="3" borderId="64" xfId="0" applyFont="1" applyFill="1" applyBorder="1"/>
    <xf numFmtId="0" fontId="1" fillId="3" borderId="64" xfId="0" applyFont="1" applyFill="1" applyBorder="1"/>
    <xf numFmtId="0" fontId="3" fillId="0" borderId="29" xfId="0" applyFont="1" applyBorder="1"/>
    <xf numFmtId="0" fontId="3" fillId="0" borderId="27" xfId="0" applyFont="1" applyBorder="1"/>
    <xf numFmtId="0" fontId="1" fillId="0" borderId="5" xfId="0" applyFont="1" applyFill="1" applyBorder="1"/>
    <xf numFmtId="0" fontId="7" fillId="0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6" fillId="3" borderId="32" xfId="0" applyFont="1" applyFill="1" applyBorder="1"/>
    <xf numFmtId="49" fontId="1" fillId="2" borderId="62" xfId="0" applyNumberFormat="1" applyFont="1" applyFill="1" applyBorder="1" applyAlignment="1"/>
    <xf numFmtId="0" fontId="6" fillId="3" borderId="0" xfId="0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1" fillId="2" borderId="6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Border="1"/>
    <xf numFmtId="0" fontId="1" fillId="0" borderId="69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4" borderId="6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67" xfId="0" applyFont="1" applyFill="1" applyBorder="1"/>
    <xf numFmtId="0" fontId="7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0" fontId="1" fillId="0" borderId="73" xfId="0" applyFont="1" applyBorder="1"/>
    <xf numFmtId="49" fontId="1" fillId="0" borderId="19" xfId="0" applyNumberFormat="1" applyFont="1" applyBorder="1" applyAlignment="1">
      <alignment horizontal="center"/>
    </xf>
    <xf numFmtId="0" fontId="1" fillId="10" borderId="5" xfId="0" applyFont="1" applyFill="1" applyBorder="1"/>
    <xf numFmtId="0" fontId="7" fillId="0" borderId="5" xfId="0" applyFont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6" fillId="0" borderId="64" xfId="0" applyFont="1" applyBorder="1"/>
    <xf numFmtId="49" fontId="1" fillId="2" borderId="65" xfId="0" applyNumberFormat="1" applyFont="1" applyFill="1" applyBorder="1" applyAlignment="1"/>
    <xf numFmtId="49" fontId="1" fillId="2" borderId="55" xfId="0" applyNumberFormat="1" applyFont="1" applyFill="1" applyBorder="1" applyAlignment="1"/>
    <xf numFmtId="0" fontId="1" fillId="0" borderId="40" xfId="0" applyFont="1" applyBorder="1" applyAlignment="1">
      <alignment horizontal="center"/>
    </xf>
    <xf numFmtId="49" fontId="6" fillId="0" borderId="19" xfId="0" applyNumberFormat="1" applyFont="1" applyBorder="1"/>
    <xf numFmtId="0" fontId="1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9" xfId="0" applyFont="1" applyBorder="1"/>
    <xf numFmtId="0" fontId="6" fillId="0" borderId="74" xfId="0" applyFont="1" applyBorder="1"/>
    <xf numFmtId="0" fontId="7" fillId="11" borderId="64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" fillId="10" borderId="7" xfId="0" applyFont="1" applyFill="1" applyBorder="1"/>
    <xf numFmtId="0" fontId="1" fillId="0" borderId="7" xfId="0" applyFont="1" applyFill="1" applyBorder="1"/>
    <xf numFmtId="0" fontId="1" fillId="0" borderId="7" xfId="0" applyFont="1" applyBorder="1"/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10" borderId="3" xfId="0" applyFont="1" applyFill="1" applyBorder="1"/>
    <xf numFmtId="0" fontId="1" fillId="10" borderId="40" xfId="0" applyFont="1" applyFill="1" applyBorder="1"/>
    <xf numFmtId="0" fontId="1" fillId="10" borderId="0" xfId="0" applyFont="1" applyFill="1" applyBorder="1"/>
    <xf numFmtId="0" fontId="0" fillId="0" borderId="3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76" xfId="0" applyFont="1" applyFill="1" applyBorder="1"/>
    <xf numFmtId="0" fontId="0" fillId="0" borderId="7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/>
    <xf numFmtId="0" fontId="0" fillId="0" borderId="41" xfId="0" applyBorder="1" applyAlignment="1">
      <alignment horizontal="center"/>
    </xf>
    <xf numFmtId="0" fontId="0" fillId="0" borderId="53" xfId="0" applyBorder="1"/>
    <xf numFmtId="0" fontId="0" fillId="0" borderId="1" xfId="0" applyBorder="1"/>
    <xf numFmtId="0" fontId="0" fillId="0" borderId="31" xfId="0" applyBorder="1"/>
    <xf numFmtId="0" fontId="0" fillId="0" borderId="27" xfId="0" applyBorder="1"/>
    <xf numFmtId="0" fontId="0" fillId="0" borderId="54" xfId="0" applyBorder="1"/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51" xfId="0" applyFont="1" applyFill="1" applyBorder="1"/>
    <xf numFmtId="0" fontId="1" fillId="0" borderId="23" xfId="0" applyFont="1" applyFill="1" applyBorder="1"/>
    <xf numFmtId="0" fontId="1" fillId="10" borderId="23" xfId="0" applyFont="1" applyFill="1" applyBorder="1"/>
    <xf numFmtId="0" fontId="0" fillId="0" borderId="7" xfId="0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10" fillId="0" borderId="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29" xfId="0" applyBorder="1"/>
    <xf numFmtId="0" fontId="0" fillId="0" borderId="15" xfId="0" applyBorder="1" applyAlignment="1">
      <alignment horizontal="center"/>
    </xf>
    <xf numFmtId="0" fontId="0" fillId="0" borderId="30" xfId="0" applyBorder="1"/>
    <xf numFmtId="0" fontId="0" fillId="0" borderId="2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8" xfId="0" applyFill="1" applyBorder="1"/>
    <xf numFmtId="0" fontId="0" fillId="0" borderId="39" xfId="0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1" fillId="7" borderId="43" xfId="0" applyNumberFormat="1" applyFont="1" applyFill="1" applyBorder="1" applyAlignment="1">
      <alignment horizontal="center"/>
    </xf>
    <xf numFmtId="164" fontId="1" fillId="9" borderId="22" xfId="0" applyNumberFormat="1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164" fontId="1" fillId="9" borderId="34" xfId="0" applyNumberFormat="1" applyFont="1" applyFill="1" applyBorder="1" applyAlignment="1">
      <alignment horizontal="center"/>
    </xf>
    <xf numFmtId="164" fontId="1" fillId="9" borderId="58" xfId="0" applyNumberFormat="1" applyFont="1" applyFill="1" applyBorder="1" applyAlignment="1">
      <alignment horizontal="center"/>
    </xf>
    <xf numFmtId="0" fontId="1" fillId="9" borderId="58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8" fillId="0" borderId="0" xfId="0" applyFont="1" applyBorder="1"/>
    <xf numFmtId="0" fontId="12" fillId="0" borderId="5" xfId="0" applyFont="1" applyBorder="1" applyAlignment="1">
      <alignment horizontal="center"/>
    </xf>
    <xf numFmtId="0" fontId="8" fillId="0" borderId="5" xfId="0" applyFont="1" applyFill="1" applyBorder="1"/>
    <xf numFmtId="0" fontId="12" fillId="0" borderId="5" xfId="0" applyFont="1" applyFill="1" applyBorder="1"/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 applyAlignment="1">
      <alignment horizontal="center"/>
    </xf>
    <xf numFmtId="0" fontId="12" fillId="0" borderId="4" xfId="0" applyFont="1" applyBorder="1"/>
    <xf numFmtId="0" fontId="8" fillId="0" borderId="80" xfId="0" applyFont="1" applyBorder="1" applyAlignment="1">
      <alignment horizontal="center"/>
    </xf>
    <xf numFmtId="0" fontId="8" fillId="0" borderId="81" xfId="0" applyFont="1" applyBorder="1"/>
    <xf numFmtId="0" fontId="8" fillId="0" borderId="82" xfId="0" applyFont="1" applyBorder="1"/>
    <xf numFmtId="164" fontId="12" fillId="0" borderId="5" xfId="0" applyNumberFormat="1" applyFont="1" applyBorder="1"/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0" xfId="0" applyNumberFormat="1" applyFont="1" applyFill="1" applyBorder="1" applyAlignment="1">
      <alignment horizontal="center"/>
    </xf>
    <xf numFmtId="0" fontId="0" fillId="5" borderId="5" xfId="0" applyFill="1" applyBorder="1"/>
    <xf numFmtId="0" fontId="1" fillId="7" borderId="72" xfId="0" applyFont="1" applyFill="1" applyBorder="1"/>
    <xf numFmtId="0" fontId="7" fillId="0" borderId="40" xfId="0" applyFont="1" applyBorder="1" applyAlignment="1">
      <alignment horizontal="center"/>
    </xf>
    <xf numFmtId="0" fontId="1" fillId="0" borderId="79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64" fontId="1" fillId="9" borderId="71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164" fontId="1" fillId="9" borderId="83" xfId="0" applyNumberFormat="1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164" fontId="1" fillId="7" borderId="19" xfId="0" applyNumberFormat="1" applyFont="1" applyFill="1" applyBorder="1" applyAlignment="1">
      <alignment horizontal="center"/>
    </xf>
    <xf numFmtId="164" fontId="1" fillId="7" borderId="7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69" xfId="0" applyNumberFormat="1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76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1" fillId="8" borderId="40" xfId="0" applyNumberFormat="1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1" fillId="8" borderId="5" xfId="0" applyNumberFormat="1" applyFont="1" applyFill="1" applyBorder="1" applyAlignment="1">
      <alignment horizontal="center"/>
    </xf>
    <xf numFmtId="0" fontId="0" fillId="8" borderId="5" xfId="0" applyFill="1" applyBorder="1"/>
    <xf numFmtId="49" fontId="1" fillId="8" borderId="5" xfId="0" applyNumberFormat="1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7" fillId="8" borderId="76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7" fillId="8" borderId="6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9" fillId="0" borderId="70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6" xfId="0" applyFont="1" applyBorder="1"/>
    <xf numFmtId="0" fontId="6" fillId="0" borderId="50" xfId="0" applyFont="1" applyBorder="1"/>
    <xf numFmtId="0" fontId="9" fillId="0" borderId="66" xfId="0" applyFont="1" applyFill="1" applyBorder="1"/>
    <xf numFmtId="0" fontId="1" fillId="5" borderId="22" xfId="0" applyFont="1" applyFill="1" applyBorder="1"/>
    <xf numFmtId="49" fontId="1" fillId="2" borderId="34" xfId="0" applyNumberFormat="1" applyFont="1" applyFill="1" applyBorder="1" applyAlignment="1">
      <alignment horizontal="center"/>
    </xf>
    <xf numFmtId="0" fontId="6" fillId="0" borderId="65" xfId="0" applyFont="1" applyBorder="1"/>
    <xf numFmtId="0" fontId="6" fillId="0" borderId="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" xfId="0" applyFont="1" applyBorder="1"/>
    <xf numFmtId="0" fontId="1" fillId="9" borderId="22" xfId="0" applyFont="1" applyFill="1" applyBorder="1" applyAlignment="1">
      <alignment horizontal="center"/>
    </xf>
    <xf numFmtId="49" fontId="1" fillId="12" borderId="34" xfId="0" applyNumberFormat="1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4" fillId="4" borderId="31" xfId="0" applyFont="1" applyFill="1" applyBorder="1"/>
    <xf numFmtId="0" fontId="7" fillId="3" borderId="32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  <color rgb="FF01F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1"/>
  <sheetViews>
    <sheetView topLeftCell="A3" zoomScale="90" zoomScaleNormal="90" workbookViewId="0">
      <selection activeCell="C6" sqref="C6"/>
    </sheetView>
  </sheetViews>
  <sheetFormatPr defaultRowHeight="12.75" x14ac:dyDescent="0.2"/>
  <cols>
    <col min="1" max="1" width="24.140625" style="86" customWidth="1"/>
    <col min="2" max="2" width="7.140625" style="95" customWidth="1"/>
    <col min="3" max="3" width="6.140625" style="95" customWidth="1"/>
    <col min="4" max="5" width="4.7109375" style="95" customWidth="1"/>
    <col min="6" max="9" width="4.5703125" style="95" customWidth="1"/>
    <col min="10" max="11" width="5.140625" style="95" customWidth="1"/>
    <col min="12" max="13" width="4.7109375" style="95" customWidth="1"/>
    <col min="14" max="15" width="5" style="95" customWidth="1"/>
    <col min="16" max="20" width="4.5703125" style="95" customWidth="1"/>
    <col min="21" max="22" width="4.85546875" style="95" customWidth="1"/>
    <col min="23" max="32" width="4.5703125" style="95" customWidth="1"/>
    <col min="33" max="45" width="4.7109375" style="95" customWidth="1"/>
    <col min="46" max="46" width="10.42578125" style="95" bestFit="1" customWidth="1"/>
    <col min="47" max="47" width="14" style="95" customWidth="1"/>
    <col min="48" max="48" width="0.140625" style="95" customWidth="1"/>
    <col min="49" max="49" width="9.140625" style="95" customWidth="1"/>
    <col min="50" max="50" width="0.140625" style="95" customWidth="1"/>
    <col min="51" max="51" width="9.140625" style="95" hidden="1" customWidth="1"/>
    <col min="52" max="52" width="18.140625" style="95" customWidth="1"/>
    <col min="53" max="54" width="11.140625" style="95" customWidth="1"/>
    <col min="55" max="55" width="25.28515625" style="95" customWidth="1"/>
    <col min="56" max="59" width="9.140625" style="95" customWidth="1"/>
    <col min="60" max="60" width="0.140625" style="95" customWidth="1"/>
    <col min="61" max="63" width="9.140625" style="95" customWidth="1"/>
    <col min="64" max="64" width="0.85546875" style="95" customWidth="1"/>
    <col min="65" max="66" width="9.140625" style="95" customWidth="1"/>
    <col min="67" max="67" width="1.28515625" style="95" customWidth="1"/>
    <col min="68" max="81" width="9.140625" style="95" customWidth="1"/>
    <col min="82" max="16384" width="9.140625" style="95"/>
  </cols>
  <sheetData>
    <row r="1" spans="1:56" ht="18.75" thickBot="1" x14ac:dyDescent="0.3">
      <c r="A1" s="400" t="s">
        <v>86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2"/>
      <c r="AV1" s="170"/>
      <c r="AW1" s="170"/>
      <c r="AX1" s="170"/>
      <c r="AY1" s="170"/>
      <c r="AZ1" s="170"/>
      <c r="BA1" s="170"/>
      <c r="BB1" s="178"/>
      <c r="BC1" s="177"/>
    </row>
    <row r="2" spans="1:56" ht="16.5" thickBot="1" x14ac:dyDescent="0.3">
      <c r="A2" s="88" t="s">
        <v>82</v>
      </c>
      <c r="B2" s="175"/>
      <c r="C2" s="176"/>
      <c r="D2" s="175"/>
      <c r="E2" s="1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73"/>
      <c r="AV2" s="105"/>
      <c r="AW2" s="105"/>
      <c r="AX2" s="105"/>
      <c r="AY2" s="105"/>
      <c r="AZ2" s="105"/>
      <c r="BA2" s="105"/>
      <c r="BB2" s="104"/>
      <c r="BC2" s="103"/>
    </row>
    <row r="3" spans="1:56" ht="13.5" thickBot="1" x14ac:dyDescent="0.25">
      <c r="A3" s="81" t="s">
        <v>0</v>
      </c>
      <c r="B3" s="81" t="s">
        <v>3</v>
      </c>
      <c r="C3" s="81" t="s">
        <v>6</v>
      </c>
      <c r="D3" s="416">
        <v>1</v>
      </c>
      <c r="E3" s="417"/>
      <c r="F3" s="414">
        <v>2</v>
      </c>
      <c r="G3" s="415"/>
      <c r="H3" s="412">
        <v>3</v>
      </c>
      <c r="I3" s="413"/>
      <c r="J3" s="412">
        <v>4</v>
      </c>
      <c r="K3" s="413"/>
      <c r="L3" s="412">
        <v>5</v>
      </c>
      <c r="M3" s="413"/>
      <c r="N3" s="412">
        <v>6</v>
      </c>
      <c r="O3" s="413"/>
      <c r="P3" s="412">
        <v>7</v>
      </c>
      <c r="Q3" s="413"/>
      <c r="R3" s="412">
        <v>8</v>
      </c>
      <c r="S3" s="413"/>
      <c r="T3" s="172">
        <v>9</v>
      </c>
      <c r="U3" s="412">
        <v>10</v>
      </c>
      <c r="V3" s="413"/>
      <c r="W3" s="412">
        <v>11</v>
      </c>
      <c r="X3" s="413"/>
      <c r="Y3" s="412">
        <v>12</v>
      </c>
      <c r="Z3" s="413"/>
      <c r="AA3" s="412">
        <v>13</v>
      </c>
      <c r="AB3" s="413"/>
      <c r="AC3" s="412">
        <v>14</v>
      </c>
      <c r="AD3" s="413"/>
      <c r="AE3" s="412">
        <v>15</v>
      </c>
      <c r="AF3" s="413"/>
      <c r="AG3" s="412">
        <v>16</v>
      </c>
      <c r="AH3" s="413"/>
      <c r="AI3" s="412">
        <v>17</v>
      </c>
      <c r="AJ3" s="413"/>
      <c r="AK3" s="412">
        <v>18</v>
      </c>
      <c r="AL3" s="413"/>
      <c r="AM3" s="412">
        <v>19</v>
      </c>
      <c r="AN3" s="413"/>
      <c r="AO3" s="412">
        <v>20</v>
      </c>
      <c r="AP3" s="413"/>
      <c r="AQ3" s="172">
        <v>21</v>
      </c>
      <c r="AR3" s="410">
        <v>22</v>
      </c>
      <c r="AS3" s="411"/>
      <c r="AT3" s="72" t="s">
        <v>27</v>
      </c>
      <c r="AU3" s="171" t="s">
        <v>1</v>
      </c>
      <c r="AV3" s="105"/>
      <c r="AW3" s="105"/>
      <c r="AX3" s="105"/>
      <c r="AY3" s="105"/>
      <c r="AZ3" s="105"/>
      <c r="BA3" s="105"/>
      <c r="BB3" s="104"/>
      <c r="BC3" s="103"/>
    </row>
    <row r="4" spans="1:56" s="105" customFormat="1" ht="13.5" thickBot="1" x14ac:dyDescent="0.25">
      <c r="A4" s="70"/>
      <c r="B4" s="73" t="s">
        <v>4</v>
      </c>
      <c r="C4" s="73" t="s">
        <v>7</v>
      </c>
      <c r="D4" s="403" t="s">
        <v>52</v>
      </c>
      <c r="E4" s="404"/>
      <c r="F4" s="403" t="s">
        <v>53</v>
      </c>
      <c r="G4" s="405"/>
      <c r="H4" s="406" t="s">
        <v>54</v>
      </c>
      <c r="I4" s="407"/>
      <c r="J4" s="406" t="s">
        <v>55</v>
      </c>
      <c r="K4" s="407"/>
      <c r="L4" s="406" t="s">
        <v>56</v>
      </c>
      <c r="M4" s="407"/>
      <c r="N4" s="406" t="s">
        <v>57</v>
      </c>
      <c r="O4" s="407"/>
      <c r="P4" s="406" t="s">
        <v>58</v>
      </c>
      <c r="Q4" s="407"/>
      <c r="R4" s="406" t="s">
        <v>59</v>
      </c>
      <c r="S4" s="407"/>
      <c r="T4" s="74" t="s">
        <v>60</v>
      </c>
      <c r="U4" s="406" t="s">
        <v>61</v>
      </c>
      <c r="V4" s="407"/>
      <c r="W4" s="406" t="s">
        <v>62</v>
      </c>
      <c r="X4" s="407"/>
      <c r="Y4" s="406" t="s">
        <v>63</v>
      </c>
      <c r="Z4" s="407"/>
      <c r="AA4" s="406" t="s">
        <v>64</v>
      </c>
      <c r="AB4" s="407"/>
      <c r="AC4" s="406" t="s">
        <v>65</v>
      </c>
      <c r="AD4" s="407"/>
      <c r="AE4" s="406" t="s">
        <v>66</v>
      </c>
      <c r="AF4" s="407"/>
      <c r="AG4" s="406" t="s">
        <v>67</v>
      </c>
      <c r="AH4" s="407"/>
      <c r="AI4" s="406" t="s">
        <v>68</v>
      </c>
      <c r="AJ4" s="407"/>
      <c r="AK4" s="406" t="s">
        <v>69</v>
      </c>
      <c r="AL4" s="407"/>
      <c r="AM4" s="406" t="s">
        <v>70</v>
      </c>
      <c r="AN4" s="407"/>
      <c r="AO4" s="406" t="s">
        <v>71</v>
      </c>
      <c r="AP4" s="407"/>
      <c r="AQ4" s="74" t="s">
        <v>72</v>
      </c>
      <c r="AR4" s="408" t="s">
        <v>73</v>
      </c>
      <c r="AS4" s="409"/>
      <c r="AT4" s="75" t="s">
        <v>74</v>
      </c>
      <c r="AU4" s="41" t="s">
        <v>2</v>
      </c>
      <c r="AV4" s="170"/>
      <c r="AW4" s="38" t="s">
        <v>33</v>
      </c>
      <c r="BB4" s="104"/>
      <c r="BC4" s="103"/>
    </row>
    <row r="5" spans="1:56" ht="13.5" thickBot="1" x14ac:dyDescent="0.25">
      <c r="A5" s="3"/>
      <c r="B5" s="101"/>
      <c r="C5" s="76" t="s">
        <v>83</v>
      </c>
      <c r="D5" s="90" t="s">
        <v>84</v>
      </c>
      <c r="E5" s="89" t="s">
        <v>85</v>
      </c>
      <c r="F5" s="77" t="s">
        <v>84</v>
      </c>
      <c r="G5" s="78" t="s">
        <v>85</v>
      </c>
      <c r="H5" s="77" t="s">
        <v>84</v>
      </c>
      <c r="I5" s="78" t="s">
        <v>85</v>
      </c>
      <c r="J5" s="77" t="s">
        <v>84</v>
      </c>
      <c r="K5" s="78" t="s">
        <v>85</v>
      </c>
      <c r="L5" s="77" t="s">
        <v>84</v>
      </c>
      <c r="M5" s="78" t="s">
        <v>85</v>
      </c>
      <c r="N5" s="77" t="s">
        <v>84</v>
      </c>
      <c r="O5" s="78" t="s">
        <v>85</v>
      </c>
      <c r="P5" s="77" t="s">
        <v>84</v>
      </c>
      <c r="Q5" s="78" t="s">
        <v>85</v>
      </c>
      <c r="R5" s="77" t="s">
        <v>84</v>
      </c>
      <c r="S5" s="78" t="s">
        <v>85</v>
      </c>
      <c r="T5" s="79"/>
      <c r="U5" s="77" t="s">
        <v>84</v>
      </c>
      <c r="V5" s="78" t="s">
        <v>85</v>
      </c>
      <c r="W5" s="77" t="s">
        <v>84</v>
      </c>
      <c r="X5" s="78" t="s">
        <v>85</v>
      </c>
      <c r="Y5" s="77" t="s">
        <v>84</v>
      </c>
      <c r="Z5" s="78" t="s">
        <v>85</v>
      </c>
      <c r="AA5" s="77" t="s">
        <v>84</v>
      </c>
      <c r="AB5" s="78" t="s">
        <v>85</v>
      </c>
      <c r="AC5" s="77" t="s">
        <v>84</v>
      </c>
      <c r="AD5" s="78" t="s">
        <v>85</v>
      </c>
      <c r="AE5" s="77" t="s">
        <v>84</v>
      </c>
      <c r="AF5" s="78" t="s">
        <v>85</v>
      </c>
      <c r="AG5" s="77" t="s">
        <v>84</v>
      </c>
      <c r="AH5" s="78" t="s">
        <v>85</v>
      </c>
      <c r="AI5" s="77" t="s">
        <v>84</v>
      </c>
      <c r="AJ5" s="78" t="s">
        <v>85</v>
      </c>
      <c r="AK5" s="77" t="s">
        <v>84</v>
      </c>
      <c r="AL5" s="78" t="s">
        <v>85</v>
      </c>
      <c r="AM5" s="77" t="s">
        <v>84</v>
      </c>
      <c r="AN5" s="78" t="s">
        <v>85</v>
      </c>
      <c r="AO5" s="77" t="s">
        <v>84</v>
      </c>
      <c r="AP5" s="78" t="s">
        <v>85</v>
      </c>
      <c r="AQ5" s="79"/>
      <c r="AR5" s="77" t="s">
        <v>84</v>
      </c>
      <c r="AS5" s="78" t="s">
        <v>85</v>
      </c>
      <c r="AT5" s="169"/>
      <c r="AU5" s="98"/>
      <c r="AV5" s="98"/>
      <c r="AW5" s="99"/>
      <c r="AX5" s="105"/>
      <c r="AY5" s="105"/>
      <c r="AZ5" s="105"/>
      <c r="BA5" s="105"/>
      <c r="BB5" s="104"/>
      <c r="BC5" s="103"/>
    </row>
    <row r="6" spans="1:56" ht="13.5" thickBot="1" x14ac:dyDescent="0.25">
      <c r="A6" s="82" t="s">
        <v>88</v>
      </c>
      <c r="B6" s="168">
        <v>1</v>
      </c>
      <c r="C6" s="120">
        <v>1</v>
      </c>
      <c r="D6" s="167"/>
      <c r="E6" s="91">
        <v>71</v>
      </c>
      <c r="F6" s="126"/>
      <c r="G6" s="92"/>
      <c r="H6" s="161"/>
      <c r="I6" s="149"/>
      <c r="J6" s="151"/>
      <c r="K6" s="92"/>
      <c r="L6" s="151"/>
      <c r="M6" s="92"/>
      <c r="N6" s="151"/>
      <c r="O6" s="92"/>
      <c r="P6" s="151"/>
      <c r="Q6" s="92"/>
      <c r="R6" s="161"/>
      <c r="S6" s="149"/>
      <c r="T6" s="130"/>
      <c r="U6" s="151"/>
      <c r="V6" s="92"/>
      <c r="W6" s="151"/>
      <c r="X6" s="92"/>
      <c r="Y6" s="151"/>
      <c r="Z6" s="92"/>
      <c r="AA6" s="151"/>
      <c r="AB6" s="92"/>
      <c r="AC6" s="151"/>
      <c r="AD6" s="92"/>
      <c r="AE6" s="151"/>
      <c r="AF6" s="92"/>
      <c r="AG6" s="151"/>
      <c r="AH6" s="92"/>
      <c r="AI6" s="151"/>
      <c r="AJ6" s="92"/>
      <c r="AK6" s="151"/>
      <c r="AL6" s="92"/>
      <c r="AM6" s="161"/>
      <c r="AN6" s="149"/>
      <c r="AO6" s="151"/>
      <c r="AP6" s="92"/>
      <c r="AQ6" s="130"/>
      <c r="AR6" s="161"/>
      <c r="AS6" s="149"/>
      <c r="AT6" s="160"/>
      <c r="AU6" s="141">
        <f>IF(COUNT(E6:AS6)&lt;8,AVERAGE(E6:AS6),AVERAGE(SMALL(E6:AS6,1),SMALL(E6:AS6,2),SMALL(E6:AS6,3),SMALL(E6:AS6,4),SMALL(E6:AS6,5),SMALL(E6:AS6,6),SMALL(E6:AS6,7),SMALL(E6:AS6,8)))</f>
        <v>71</v>
      </c>
      <c r="AV6" s="105"/>
      <c r="AW6" s="40">
        <v>12.1</v>
      </c>
      <c r="AX6" s="105"/>
      <c r="AY6" s="55"/>
      <c r="AZ6" s="57" t="s">
        <v>44</v>
      </c>
      <c r="BA6" s="1"/>
      <c r="BB6" s="52" t="s">
        <v>49</v>
      </c>
      <c r="BC6" s="103"/>
    </row>
    <row r="7" spans="1:56" ht="13.5" thickBot="1" x14ac:dyDescent="0.25">
      <c r="A7" s="83" t="s">
        <v>98</v>
      </c>
      <c r="B7" s="122">
        <v>2</v>
      </c>
      <c r="C7" s="124">
        <v>1</v>
      </c>
      <c r="D7" s="157"/>
      <c r="E7" s="80">
        <v>71</v>
      </c>
      <c r="F7" s="146"/>
      <c r="G7" s="93"/>
      <c r="H7" s="150"/>
      <c r="I7" s="149"/>
      <c r="J7" s="145"/>
      <c r="K7" s="93"/>
      <c r="L7" s="145"/>
      <c r="M7" s="93"/>
      <c r="N7" s="145"/>
      <c r="O7" s="92"/>
      <c r="P7" s="148"/>
      <c r="Q7" s="92"/>
      <c r="R7" s="143"/>
      <c r="S7" s="142"/>
      <c r="T7" s="144"/>
      <c r="U7" s="145"/>
      <c r="V7" s="93"/>
      <c r="W7" s="145"/>
      <c r="X7" s="92"/>
      <c r="Y7" s="148"/>
      <c r="Z7" s="92"/>
      <c r="AA7" s="145"/>
      <c r="AB7" s="93"/>
      <c r="AC7" s="145"/>
      <c r="AD7" s="93"/>
      <c r="AE7" s="145"/>
      <c r="AF7" s="93"/>
      <c r="AG7" s="145"/>
      <c r="AH7" s="93"/>
      <c r="AI7" s="145"/>
      <c r="AJ7" s="93"/>
      <c r="AK7" s="145"/>
      <c r="AL7" s="93"/>
      <c r="AM7" s="143"/>
      <c r="AN7" s="142"/>
      <c r="AO7" s="145"/>
      <c r="AP7" s="93"/>
      <c r="AQ7" s="144"/>
      <c r="AR7" s="143"/>
      <c r="AS7" s="142"/>
      <c r="AT7" s="127"/>
      <c r="AU7" s="141">
        <f t="shared" ref="AU7:AU26" si="0">IF(COUNT(D7:AT7)&lt;8,AVERAGE(D7:AT7),AVERAGE(SMALL(D7:AT7,1),SMALL(D7:AT7,2),SMALL(D7:AT7,3),SMALL(D7:AT7,4),SMALL(D7:AT7,5),SMALL(D7:AT7,6),SMALL(D7:AT7,7),SMALL(D7:AT7,8)))</f>
        <v>71</v>
      </c>
      <c r="AV7" s="105"/>
      <c r="AW7" s="39">
        <v>25.2</v>
      </c>
      <c r="AX7" s="105"/>
      <c r="AY7" s="59"/>
      <c r="AZ7" s="57" t="s">
        <v>45</v>
      </c>
      <c r="BA7" s="1"/>
      <c r="BB7" s="52" t="s">
        <v>38</v>
      </c>
      <c r="BC7" s="103"/>
    </row>
    <row r="8" spans="1:56" ht="13.5" thickBot="1" x14ac:dyDescent="0.25">
      <c r="A8" s="84" t="s">
        <v>13</v>
      </c>
      <c r="B8" s="122">
        <v>3</v>
      </c>
      <c r="C8" s="124">
        <v>1</v>
      </c>
      <c r="D8" s="145"/>
      <c r="E8" s="92">
        <v>75</v>
      </c>
      <c r="F8" s="166"/>
      <c r="G8" s="165"/>
      <c r="H8" s="150"/>
      <c r="I8" s="149"/>
      <c r="J8" s="145"/>
      <c r="K8" s="93"/>
      <c r="L8" s="145"/>
      <c r="M8" s="93"/>
      <c r="N8" s="145"/>
      <c r="O8" s="92"/>
      <c r="P8" s="148"/>
      <c r="Q8" s="92"/>
      <c r="R8" s="143"/>
      <c r="S8" s="142"/>
      <c r="T8" s="144"/>
      <c r="U8" s="145"/>
      <c r="V8" s="93"/>
      <c r="W8" s="145"/>
      <c r="X8" s="92"/>
      <c r="Y8" s="148"/>
      <c r="Z8" s="92"/>
      <c r="AA8" s="145"/>
      <c r="AB8" s="93"/>
      <c r="AC8" s="145"/>
      <c r="AD8" s="93"/>
      <c r="AE8" s="145"/>
      <c r="AF8" s="93"/>
      <c r="AG8" s="145"/>
      <c r="AH8" s="93"/>
      <c r="AI8" s="145"/>
      <c r="AJ8" s="93"/>
      <c r="AK8" s="145"/>
      <c r="AL8" s="93"/>
      <c r="AM8" s="143"/>
      <c r="AN8" s="142"/>
      <c r="AO8" s="145"/>
      <c r="AP8" s="93"/>
      <c r="AQ8" s="144"/>
      <c r="AR8" s="143"/>
      <c r="AS8" s="142"/>
      <c r="AT8" s="127"/>
      <c r="AU8" s="141">
        <f t="shared" si="0"/>
        <v>75</v>
      </c>
      <c r="AV8" s="105"/>
      <c r="AW8" s="39">
        <v>27.3</v>
      </c>
      <c r="AX8" s="105"/>
      <c r="AY8" s="54"/>
      <c r="AZ8" s="58" t="s">
        <v>46</v>
      </c>
      <c r="BA8" s="1"/>
      <c r="BB8" s="52" t="s">
        <v>37</v>
      </c>
      <c r="BC8" s="52" t="s">
        <v>48</v>
      </c>
      <c r="BD8" s="1"/>
    </row>
    <row r="9" spans="1:56" x14ac:dyDescent="0.2">
      <c r="A9" s="84" t="s">
        <v>28</v>
      </c>
      <c r="B9" s="147">
        <v>4</v>
      </c>
      <c r="C9" s="124">
        <v>1</v>
      </c>
      <c r="D9" s="145"/>
      <c r="E9" s="93">
        <v>77</v>
      </c>
      <c r="F9" s="146"/>
      <c r="G9" s="93"/>
      <c r="H9" s="143"/>
      <c r="I9" s="142"/>
      <c r="J9" s="145"/>
      <c r="K9" s="93"/>
      <c r="L9" s="145"/>
      <c r="M9" s="93"/>
      <c r="N9" s="145"/>
      <c r="O9" s="93"/>
      <c r="P9" s="145"/>
      <c r="Q9" s="93"/>
      <c r="R9" s="143"/>
      <c r="S9" s="142"/>
      <c r="T9" s="144"/>
      <c r="U9" s="145"/>
      <c r="V9" s="93"/>
      <c r="W9" s="145"/>
      <c r="X9" s="93"/>
      <c r="Y9" s="145"/>
      <c r="Z9" s="93"/>
      <c r="AA9" s="145"/>
      <c r="AB9" s="93"/>
      <c r="AC9" s="145"/>
      <c r="AD9" s="93"/>
      <c r="AE9" s="145"/>
      <c r="AF9" s="93"/>
      <c r="AG9" s="145"/>
      <c r="AH9" s="93"/>
      <c r="AI9" s="145"/>
      <c r="AJ9" s="93"/>
      <c r="AK9" s="145"/>
      <c r="AL9" s="93"/>
      <c r="AM9" s="143"/>
      <c r="AN9" s="142"/>
      <c r="AO9" s="145"/>
      <c r="AP9" s="93"/>
      <c r="AQ9" s="144"/>
      <c r="AR9" s="143"/>
      <c r="AS9" s="142"/>
      <c r="AT9" s="127"/>
      <c r="AU9" s="141">
        <f t="shared" si="0"/>
        <v>77</v>
      </c>
      <c r="AV9" s="105"/>
      <c r="AW9" s="39">
        <v>18.5</v>
      </c>
      <c r="AX9" s="105"/>
      <c r="AY9" s="1"/>
      <c r="AZ9" s="105"/>
      <c r="BA9" s="105"/>
      <c r="BB9" s="104"/>
      <c r="BC9" s="103"/>
    </row>
    <row r="10" spans="1:56" x14ac:dyDescent="0.2">
      <c r="A10" s="83" t="s">
        <v>11</v>
      </c>
      <c r="B10" s="147">
        <v>5</v>
      </c>
      <c r="C10" s="124">
        <v>1</v>
      </c>
      <c r="D10" s="145"/>
      <c r="E10" s="93">
        <v>79</v>
      </c>
      <c r="F10" s="146"/>
      <c r="G10" s="93"/>
      <c r="H10" s="164"/>
      <c r="I10" s="142"/>
      <c r="J10" s="145"/>
      <c r="K10" s="93"/>
      <c r="L10" s="145"/>
      <c r="M10" s="93"/>
      <c r="N10" s="145"/>
      <c r="O10" s="93"/>
      <c r="P10" s="145"/>
      <c r="Q10" s="93"/>
      <c r="R10" s="143"/>
      <c r="S10" s="142"/>
      <c r="T10" s="144"/>
      <c r="U10" s="145"/>
      <c r="V10" s="93"/>
      <c r="W10" s="145"/>
      <c r="X10" s="93"/>
      <c r="Y10" s="145"/>
      <c r="Z10" s="93"/>
      <c r="AA10" s="145"/>
      <c r="AB10" s="93"/>
      <c r="AC10" s="145"/>
      <c r="AD10" s="93"/>
      <c r="AE10" s="145"/>
      <c r="AF10" s="93"/>
      <c r="AG10" s="145"/>
      <c r="AH10" s="93"/>
      <c r="AI10" s="145"/>
      <c r="AJ10" s="93"/>
      <c r="AK10" s="145"/>
      <c r="AL10" s="93"/>
      <c r="AM10" s="143"/>
      <c r="AN10" s="142"/>
      <c r="AO10" s="145"/>
      <c r="AP10" s="93"/>
      <c r="AQ10" s="144"/>
      <c r="AR10" s="143"/>
      <c r="AS10" s="142"/>
      <c r="AT10" s="127"/>
      <c r="AU10" s="141">
        <f t="shared" si="0"/>
        <v>79</v>
      </c>
      <c r="AV10" s="105"/>
      <c r="AW10" s="39">
        <v>16.399999999999999</v>
      </c>
      <c r="AX10" s="105"/>
      <c r="AY10" s="1"/>
      <c r="AZ10" s="105"/>
      <c r="BA10" s="162"/>
      <c r="BB10" s="104"/>
      <c r="BC10" s="103"/>
    </row>
    <row r="11" spans="1:56" ht="13.5" thickBot="1" x14ac:dyDescent="0.25">
      <c r="A11" s="82" t="s">
        <v>94</v>
      </c>
      <c r="B11" s="122">
        <v>6</v>
      </c>
      <c r="C11" s="124">
        <v>1</v>
      </c>
      <c r="D11" s="145"/>
      <c r="E11" s="93">
        <v>81</v>
      </c>
      <c r="F11" s="146"/>
      <c r="G11" s="94"/>
      <c r="H11" s="123"/>
      <c r="I11" s="163"/>
      <c r="J11" s="145"/>
      <c r="K11" s="93"/>
      <c r="L11" s="145"/>
      <c r="M11" s="93"/>
      <c r="N11" s="145"/>
      <c r="O11" s="93"/>
      <c r="P11" s="145"/>
      <c r="Q11" s="93"/>
      <c r="R11" s="143"/>
      <c r="S11" s="142"/>
      <c r="T11" s="144"/>
      <c r="U11" s="145"/>
      <c r="V11" s="93"/>
      <c r="W11" s="145"/>
      <c r="X11" s="93"/>
      <c r="Y11" s="145"/>
      <c r="Z11" s="93"/>
      <c r="AA11" s="145"/>
      <c r="AB11" s="93"/>
      <c r="AC11" s="145"/>
      <c r="AD11" s="93"/>
      <c r="AE11" s="145"/>
      <c r="AF11" s="93"/>
      <c r="AG11" s="145"/>
      <c r="AH11" s="93"/>
      <c r="AI11" s="145"/>
      <c r="AJ11" s="93"/>
      <c r="AK11" s="145"/>
      <c r="AL11" s="93"/>
      <c r="AM11" s="143"/>
      <c r="AN11" s="142"/>
      <c r="AO11" s="145"/>
      <c r="AP11" s="93"/>
      <c r="AQ11" s="144"/>
      <c r="AR11" s="143"/>
      <c r="AS11" s="142"/>
      <c r="AT11" s="127"/>
      <c r="AU11" s="141">
        <f t="shared" si="0"/>
        <v>81</v>
      </c>
      <c r="AV11" s="105"/>
      <c r="AW11" s="39">
        <v>13.5</v>
      </c>
      <c r="AX11" s="105"/>
      <c r="AY11" s="105"/>
      <c r="AZ11" s="105"/>
      <c r="BA11" s="162"/>
      <c r="BB11" s="104"/>
      <c r="BC11" s="103"/>
    </row>
    <row r="12" spans="1:56" ht="13.5" thickBot="1" x14ac:dyDescent="0.25">
      <c r="A12" s="85" t="s">
        <v>14</v>
      </c>
      <c r="B12" s="122">
        <v>7</v>
      </c>
      <c r="C12" s="124">
        <v>1</v>
      </c>
      <c r="D12" s="145"/>
      <c r="E12" s="93">
        <v>81</v>
      </c>
      <c r="F12" s="146"/>
      <c r="G12" s="93"/>
      <c r="H12" s="150"/>
      <c r="I12" s="149"/>
      <c r="J12" s="151"/>
      <c r="K12" s="92"/>
      <c r="L12" s="148"/>
      <c r="M12" s="92"/>
      <c r="N12" s="148"/>
      <c r="O12" s="92"/>
      <c r="P12" s="148"/>
      <c r="Q12" s="92"/>
      <c r="R12" s="150"/>
      <c r="S12" s="149"/>
      <c r="T12" s="130"/>
      <c r="U12" s="148"/>
      <c r="V12" s="92"/>
      <c r="W12" s="148"/>
      <c r="X12" s="92"/>
      <c r="Y12" s="148"/>
      <c r="Z12" s="92"/>
      <c r="AA12" s="148"/>
      <c r="AB12" s="92"/>
      <c r="AC12" s="148"/>
      <c r="AD12" s="92"/>
      <c r="AE12" s="148"/>
      <c r="AF12" s="92"/>
      <c r="AG12" s="151"/>
      <c r="AH12" s="159"/>
      <c r="AI12" s="145"/>
      <c r="AJ12" s="158"/>
      <c r="AK12" s="145"/>
      <c r="AL12" s="93"/>
      <c r="AM12" s="156"/>
      <c r="AN12" s="142"/>
      <c r="AO12" s="157"/>
      <c r="AP12" s="93"/>
      <c r="AQ12" s="144"/>
      <c r="AR12" s="156"/>
      <c r="AS12" s="142"/>
      <c r="AT12" s="127"/>
      <c r="AU12" s="141">
        <f t="shared" si="0"/>
        <v>81</v>
      </c>
      <c r="AV12" s="105"/>
      <c r="AW12" s="39">
        <v>32.799999999999997</v>
      </c>
      <c r="AX12" s="105"/>
      <c r="AY12" s="52"/>
      <c r="AZ12" s="61" t="s">
        <v>47</v>
      </c>
      <c r="BA12" s="1"/>
      <c r="BB12" s="52" t="s">
        <v>36</v>
      </c>
      <c r="BC12" s="103"/>
    </row>
    <row r="13" spans="1:56" ht="13.5" thickBot="1" x14ac:dyDescent="0.25">
      <c r="A13" s="84" t="s">
        <v>24</v>
      </c>
      <c r="B13" s="147">
        <v>8</v>
      </c>
      <c r="C13" s="124">
        <v>1</v>
      </c>
      <c r="D13" s="145"/>
      <c r="E13" s="93">
        <v>84</v>
      </c>
      <c r="F13" s="146"/>
      <c r="G13" s="93"/>
      <c r="H13" s="143"/>
      <c r="I13" s="142"/>
      <c r="J13" s="145"/>
      <c r="K13" s="93"/>
      <c r="L13" s="145"/>
      <c r="M13" s="93"/>
      <c r="N13" s="145"/>
      <c r="O13" s="93"/>
      <c r="P13" s="145"/>
      <c r="Q13" s="93"/>
      <c r="R13" s="143"/>
      <c r="S13" s="142"/>
      <c r="T13" s="144"/>
      <c r="U13" s="145"/>
      <c r="V13" s="93"/>
      <c r="W13" s="145"/>
      <c r="X13" s="93"/>
      <c r="Y13" s="145"/>
      <c r="Z13" s="93"/>
      <c r="AA13" s="145"/>
      <c r="AB13" s="93"/>
      <c r="AC13" s="145"/>
      <c r="AD13" s="93"/>
      <c r="AE13" s="145"/>
      <c r="AF13" s="93"/>
      <c r="AG13" s="145"/>
      <c r="AH13" s="93"/>
      <c r="AI13" s="145"/>
      <c r="AJ13" s="93"/>
      <c r="AK13" s="145"/>
      <c r="AL13" s="93"/>
      <c r="AM13" s="143"/>
      <c r="AN13" s="142"/>
      <c r="AO13" s="145"/>
      <c r="AP13" s="93"/>
      <c r="AQ13" s="144"/>
      <c r="AR13" s="143"/>
      <c r="AS13" s="142"/>
      <c r="AT13" s="127"/>
      <c r="AU13" s="141">
        <f t="shared" si="0"/>
        <v>84</v>
      </c>
      <c r="AV13" s="105"/>
      <c r="AW13" s="39">
        <v>19.3</v>
      </c>
      <c r="AX13" s="105"/>
      <c r="AY13" s="62"/>
      <c r="AZ13" s="2"/>
      <c r="BA13" s="1"/>
      <c r="BB13" s="63"/>
      <c r="BC13" s="60"/>
    </row>
    <row r="14" spans="1:56" ht="13.5" thickBot="1" x14ac:dyDescent="0.25">
      <c r="A14" s="84" t="s">
        <v>100</v>
      </c>
      <c r="B14" s="122">
        <v>9</v>
      </c>
      <c r="C14" s="120">
        <v>1</v>
      </c>
      <c r="D14" s="145"/>
      <c r="E14" s="93">
        <v>84</v>
      </c>
      <c r="F14" s="146"/>
      <c r="G14" s="93"/>
      <c r="H14" s="161"/>
      <c r="I14" s="149"/>
      <c r="J14" s="151"/>
      <c r="K14" s="92"/>
      <c r="L14" s="148"/>
      <c r="M14" s="92"/>
      <c r="N14" s="148"/>
      <c r="O14" s="92"/>
      <c r="P14" s="148"/>
      <c r="Q14" s="92"/>
      <c r="R14" s="150"/>
      <c r="S14" s="149"/>
      <c r="T14" s="130"/>
      <c r="U14" s="148"/>
      <c r="V14" s="92"/>
      <c r="W14" s="148"/>
      <c r="X14" s="92"/>
      <c r="Y14" s="148"/>
      <c r="Z14" s="92"/>
      <c r="AA14" s="148"/>
      <c r="AB14" s="92"/>
      <c r="AC14" s="148"/>
      <c r="AD14" s="92"/>
      <c r="AE14" s="148"/>
      <c r="AF14" s="92"/>
      <c r="AG14" s="151"/>
      <c r="AH14" s="159"/>
      <c r="AI14" s="151"/>
      <c r="AJ14" s="159"/>
      <c r="AK14" s="151"/>
      <c r="AL14" s="92"/>
      <c r="AM14" s="150"/>
      <c r="AN14" s="149"/>
      <c r="AO14" s="148"/>
      <c r="AP14" s="92"/>
      <c r="AQ14" s="130"/>
      <c r="AR14" s="150"/>
      <c r="AS14" s="149"/>
      <c r="AT14" s="160"/>
      <c r="AU14" s="141">
        <f t="shared" si="0"/>
        <v>84</v>
      </c>
      <c r="AV14" s="105"/>
      <c r="AW14" s="43">
        <v>21.7</v>
      </c>
      <c r="AX14" s="105"/>
      <c r="AY14" s="62"/>
      <c r="AZ14" s="2"/>
      <c r="BA14" s="1"/>
      <c r="BB14" s="63"/>
      <c r="BC14" s="60"/>
    </row>
    <row r="15" spans="1:56" x14ac:dyDescent="0.2">
      <c r="A15" s="85" t="s">
        <v>101</v>
      </c>
      <c r="B15" s="122">
        <v>10</v>
      </c>
      <c r="C15" s="120">
        <v>1</v>
      </c>
      <c r="D15" s="145"/>
      <c r="E15" s="93">
        <v>89</v>
      </c>
      <c r="F15" s="146"/>
      <c r="G15" s="93"/>
      <c r="H15" s="161"/>
      <c r="I15" s="149"/>
      <c r="J15" s="151"/>
      <c r="K15" s="92"/>
      <c r="L15" s="148"/>
      <c r="M15" s="92"/>
      <c r="N15" s="148"/>
      <c r="O15" s="92"/>
      <c r="P15" s="148"/>
      <c r="Q15" s="92"/>
      <c r="R15" s="150"/>
      <c r="S15" s="149"/>
      <c r="T15" s="130"/>
      <c r="U15" s="148"/>
      <c r="V15" s="92"/>
      <c r="W15" s="148"/>
      <c r="X15" s="92"/>
      <c r="Y15" s="148"/>
      <c r="Z15" s="92"/>
      <c r="AA15" s="148"/>
      <c r="AB15" s="92"/>
      <c r="AC15" s="148"/>
      <c r="AD15" s="92"/>
      <c r="AE15" s="148"/>
      <c r="AF15" s="92"/>
      <c r="AG15" s="151"/>
      <c r="AH15" s="159"/>
      <c r="AI15" s="151"/>
      <c r="AJ15" s="159"/>
      <c r="AK15" s="151"/>
      <c r="AL15" s="92"/>
      <c r="AM15" s="150"/>
      <c r="AN15" s="149"/>
      <c r="AO15" s="148"/>
      <c r="AP15" s="92"/>
      <c r="AQ15" s="130"/>
      <c r="AR15" s="150"/>
      <c r="AS15" s="149"/>
      <c r="AT15" s="160"/>
      <c r="AU15" s="141">
        <f t="shared" si="0"/>
        <v>89</v>
      </c>
      <c r="AV15" s="105"/>
      <c r="AW15" s="39">
        <v>28.9</v>
      </c>
      <c r="AX15" s="105"/>
      <c r="AY15" s="105"/>
      <c r="AZ15" s="105"/>
      <c r="BA15" s="105"/>
      <c r="BB15" s="104"/>
      <c r="BC15" s="103"/>
    </row>
    <row r="16" spans="1:56" ht="13.5" thickBot="1" x14ac:dyDescent="0.25">
      <c r="A16" s="82" t="s">
        <v>111</v>
      </c>
      <c r="B16" s="122">
        <v>11</v>
      </c>
      <c r="C16" s="124">
        <v>1</v>
      </c>
      <c r="D16" s="145"/>
      <c r="E16" s="93">
        <v>95</v>
      </c>
      <c r="F16" s="146"/>
      <c r="G16" s="93"/>
      <c r="H16" s="150"/>
      <c r="I16" s="149"/>
      <c r="J16" s="145"/>
      <c r="K16" s="93"/>
      <c r="L16" s="145"/>
      <c r="M16" s="92"/>
      <c r="N16" s="148"/>
      <c r="O16" s="92"/>
      <c r="P16" s="148"/>
      <c r="Q16" s="92"/>
      <c r="R16" s="150"/>
      <c r="S16" s="149"/>
      <c r="T16" s="130"/>
      <c r="U16" s="145"/>
      <c r="V16" s="92"/>
      <c r="W16" s="148"/>
      <c r="X16" s="92"/>
      <c r="Y16" s="148"/>
      <c r="Z16" s="92"/>
      <c r="AA16" s="148"/>
      <c r="AB16" s="92"/>
      <c r="AC16" s="145"/>
      <c r="AD16" s="93"/>
      <c r="AE16" s="145"/>
      <c r="AF16" s="93"/>
      <c r="AG16" s="145"/>
      <c r="AH16" s="93"/>
      <c r="AI16" s="145"/>
      <c r="AJ16" s="93"/>
      <c r="AK16" s="145"/>
      <c r="AL16" s="93"/>
      <c r="AM16" s="143"/>
      <c r="AN16" s="142"/>
      <c r="AO16" s="145"/>
      <c r="AP16" s="93"/>
      <c r="AQ16" s="144"/>
      <c r="AR16" s="143"/>
      <c r="AS16" s="142"/>
      <c r="AT16" s="127"/>
      <c r="AU16" s="141">
        <f t="shared" si="0"/>
        <v>95</v>
      </c>
      <c r="AV16" s="105"/>
      <c r="AW16" s="39">
        <v>24.3</v>
      </c>
      <c r="AX16" s="105"/>
      <c r="AY16" s="105"/>
      <c r="AZ16" s="105"/>
      <c r="BA16" s="105"/>
      <c r="BB16" s="104"/>
      <c r="BC16" s="103"/>
    </row>
    <row r="17" spans="1:57" ht="13.5" thickBot="1" x14ac:dyDescent="0.25">
      <c r="A17" s="83" t="s">
        <v>106</v>
      </c>
      <c r="B17" s="122">
        <v>12</v>
      </c>
      <c r="C17" s="124">
        <v>1</v>
      </c>
      <c r="D17" s="145"/>
      <c r="E17" s="93">
        <v>96</v>
      </c>
      <c r="F17" s="146"/>
      <c r="G17" s="93"/>
      <c r="H17" s="143"/>
      <c r="I17" s="149"/>
      <c r="J17" s="151"/>
      <c r="K17" s="92"/>
      <c r="L17" s="148"/>
      <c r="M17" s="92"/>
      <c r="N17" s="148"/>
      <c r="O17" s="92"/>
      <c r="P17" s="148"/>
      <c r="Q17" s="92"/>
      <c r="R17" s="150"/>
      <c r="S17" s="149"/>
      <c r="T17" s="130"/>
      <c r="U17" s="148"/>
      <c r="V17" s="92"/>
      <c r="W17" s="148"/>
      <c r="X17" s="92"/>
      <c r="Y17" s="148"/>
      <c r="Z17" s="92"/>
      <c r="AA17" s="148"/>
      <c r="AB17" s="92"/>
      <c r="AC17" s="148"/>
      <c r="AD17" s="92"/>
      <c r="AE17" s="148"/>
      <c r="AF17" s="92"/>
      <c r="AG17" s="151"/>
      <c r="AH17" s="92"/>
      <c r="AI17" s="145"/>
      <c r="AJ17" s="93"/>
      <c r="AK17" s="145"/>
      <c r="AL17" s="92"/>
      <c r="AM17" s="150"/>
      <c r="AN17" s="149"/>
      <c r="AO17" s="148"/>
      <c r="AP17" s="92"/>
      <c r="AQ17" s="130"/>
      <c r="AR17" s="156"/>
      <c r="AS17" s="142"/>
      <c r="AT17" s="127"/>
      <c r="AU17" s="141">
        <f t="shared" si="0"/>
        <v>96</v>
      </c>
      <c r="AV17" s="105"/>
      <c r="AW17" s="39">
        <v>36</v>
      </c>
      <c r="AX17" s="105"/>
      <c r="AY17" s="105"/>
      <c r="AZ17" s="105"/>
      <c r="BA17" s="1"/>
      <c r="BB17" s="64" t="s">
        <v>39</v>
      </c>
      <c r="BC17" s="53"/>
    </row>
    <row r="18" spans="1:57" ht="13.5" thickBot="1" x14ac:dyDescent="0.25">
      <c r="A18" s="85" t="s">
        <v>26</v>
      </c>
      <c r="B18" s="122">
        <v>13</v>
      </c>
      <c r="C18" s="124"/>
      <c r="D18" s="145"/>
      <c r="E18" s="93"/>
      <c r="F18" s="146"/>
      <c r="G18" s="93"/>
      <c r="H18" s="143"/>
      <c r="I18" s="149"/>
      <c r="J18" s="151"/>
      <c r="K18" s="92"/>
      <c r="L18" s="148"/>
      <c r="M18" s="92"/>
      <c r="N18" s="148"/>
      <c r="O18" s="92"/>
      <c r="P18" s="148"/>
      <c r="Q18" s="92"/>
      <c r="R18" s="150"/>
      <c r="S18" s="149"/>
      <c r="T18" s="130"/>
      <c r="U18" s="148"/>
      <c r="V18" s="92"/>
      <c r="W18" s="148"/>
      <c r="X18" s="92"/>
      <c r="Y18" s="148"/>
      <c r="Z18" s="92"/>
      <c r="AA18" s="148"/>
      <c r="AB18" s="92"/>
      <c r="AC18" s="148"/>
      <c r="AD18" s="92"/>
      <c r="AE18" s="148"/>
      <c r="AF18" s="92"/>
      <c r="AG18" s="151"/>
      <c r="AH18" s="159"/>
      <c r="AI18" s="145"/>
      <c r="AJ18" s="158"/>
      <c r="AK18" s="145"/>
      <c r="AL18" s="92"/>
      <c r="AM18" s="150"/>
      <c r="AN18" s="149"/>
      <c r="AO18" s="148"/>
      <c r="AP18" s="92"/>
      <c r="AQ18" s="130"/>
      <c r="AR18" s="156"/>
      <c r="AS18" s="142"/>
      <c r="AT18" s="127"/>
      <c r="AU18" s="141" t="e">
        <f t="shared" si="0"/>
        <v>#DIV/0!</v>
      </c>
      <c r="AV18" s="105"/>
      <c r="AW18" s="39"/>
      <c r="AX18" s="105"/>
      <c r="AY18" s="105"/>
      <c r="AZ18" s="105"/>
      <c r="BA18" s="105"/>
      <c r="BB18" s="104"/>
      <c r="BC18" s="103"/>
    </row>
    <row r="19" spans="1:57" s="154" customFormat="1" ht="13.5" thickBot="1" x14ac:dyDescent="0.25">
      <c r="A19" s="84" t="s">
        <v>96</v>
      </c>
      <c r="B19" s="147">
        <v>14</v>
      </c>
      <c r="C19" s="124"/>
      <c r="D19" s="145"/>
      <c r="E19" s="93"/>
      <c r="F19" s="146"/>
      <c r="G19" s="93"/>
      <c r="H19" s="143"/>
      <c r="I19" s="142"/>
      <c r="J19" s="145"/>
      <c r="K19" s="93"/>
      <c r="L19" s="145"/>
      <c r="M19" s="93"/>
      <c r="N19" s="145"/>
      <c r="O19" s="93"/>
      <c r="P19" s="145"/>
      <c r="Q19" s="93"/>
      <c r="R19" s="143"/>
      <c r="S19" s="142"/>
      <c r="T19" s="144"/>
      <c r="U19" s="145"/>
      <c r="V19" s="93"/>
      <c r="W19" s="145"/>
      <c r="X19" s="93"/>
      <c r="Y19" s="145"/>
      <c r="Z19" s="93"/>
      <c r="AA19" s="145"/>
      <c r="AB19" s="93"/>
      <c r="AC19" s="145"/>
      <c r="AD19" s="93"/>
      <c r="AE19" s="145"/>
      <c r="AF19" s="93"/>
      <c r="AG19" s="145"/>
      <c r="AH19" s="158"/>
      <c r="AI19" s="145"/>
      <c r="AJ19" s="158"/>
      <c r="AK19" s="145"/>
      <c r="AL19" s="93"/>
      <c r="AM19" s="156"/>
      <c r="AN19" s="142"/>
      <c r="AO19" s="157"/>
      <c r="AP19" s="93"/>
      <c r="AQ19" s="144"/>
      <c r="AR19" s="156"/>
      <c r="AS19" s="142"/>
      <c r="AT19" s="127"/>
      <c r="AU19" s="141" t="e">
        <f t="shared" si="0"/>
        <v>#DIV/0!</v>
      </c>
      <c r="AV19" s="155"/>
      <c r="AW19" s="39"/>
      <c r="AX19" s="155"/>
      <c r="AY19" s="155"/>
      <c r="AZ19" s="155"/>
      <c r="BA19" s="1"/>
      <c r="BB19" s="64" t="s">
        <v>40</v>
      </c>
      <c r="BC19" s="53"/>
    </row>
    <row r="20" spans="1:57" ht="13.5" thickBot="1" x14ac:dyDescent="0.25">
      <c r="A20" s="37" t="s">
        <v>99</v>
      </c>
      <c r="B20" s="122">
        <v>15</v>
      </c>
      <c r="C20" s="153"/>
      <c r="D20" s="145"/>
      <c r="E20" s="93"/>
      <c r="F20" s="146"/>
      <c r="G20" s="93"/>
      <c r="H20" s="150"/>
      <c r="I20" s="149"/>
      <c r="J20" s="145"/>
      <c r="K20" s="93"/>
      <c r="L20" s="145"/>
      <c r="M20" s="93"/>
      <c r="N20" s="145"/>
      <c r="O20" s="92"/>
      <c r="P20" s="148"/>
      <c r="Q20" s="92"/>
      <c r="R20" s="143"/>
      <c r="S20" s="142"/>
      <c r="T20" s="144"/>
      <c r="U20" s="145"/>
      <c r="V20" s="93"/>
      <c r="W20" s="145"/>
      <c r="X20" s="92"/>
      <c r="Y20" s="148"/>
      <c r="Z20" s="92"/>
      <c r="AA20" s="145"/>
      <c r="AB20" s="93"/>
      <c r="AC20" s="145"/>
      <c r="AD20" s="93"/>
      <c r="AE20" s="145"/>
      <c r="AF20" s="93"/>
      <c r="AG20" s="145"/>
      <c r="AH20" s="93"/>
      <c r="AI20" s="145"/>
      <c r="AJ20" s="93"/>
      <c r="AK20" s="145"/>
      <c r="AL20" s="93"/>
      <c r="AM20" s="143"/>
      <c r="AN20" s="142"/>
      <c r="AO20" s="145"/>
      <c r="AP20" s="93"/>
      <c r="AQ20" s="144"/>
      <c r="AR20" s="143"/>
      <c r="AS20" s="142"/>
      <c r="AT20" s="127"/>
      <c r="AU20" s="141" t="e">
        <f t="shared" si="0"/>
        <v>#DIV/0!</v>
      </c>
      <c r="AV20" s="105"/>
      <c r="AW20" s="39"/>
      <c r="AX20" s="105"/>
      <c r="AY20" s="105"/>
      <c r="AZ20" s="105"/>
      <c r="BA20" s="105"/>
      <c r="BB20" s="104"/>
      <c r="BC20" s="103"/>
    </row>
    <row r="21" spans="1:57" ht="13.5" thickBot="1" x14ac:dyDescent="0.25">
      <c r="A21" s="37" t="s">
        <v>12</v>
      </c>
      <c r="B21" s="122">
        <v>16</v>
      </c>
      <c r="C21" s="124"/>
      <c r="D21" s="145"/>
      <c r="E21" s="93"/>
      <c r="F21" s="146"/>
      <c r="G21" s="93"/>
      <c r="H21" s="150"/>
      <c r="I21" s="149"/>
      <c r="J21" s="145"/>
      <c r="K21" s="93"/>
      <c r="L21" s="145"/>
      <c r="M21" s="93"/>
      <c r="N21" s="145"/>
      <c r="O21" s="92"/>
      <c r="P21" s="148"/>
      <c r="Q21" s="92"/>
      <c r="R21" s="143"/>
      <c r="S21" s="142"/>
      <c r="T21" s="144"/>
      <c r="U21" s="145"/>
      <c r="V21" s="93"/>
      <c r="W21" s="145"/>
      <c r="X21" s="92"/>
      <c r="Y21" s="148"/>
      <c r="Z21" s="92"/>
      <c r="AA21" s="145"/>
      <c r="AB21" s="93"/>
      <c r="AC21" s="145"/>
      <c r="AD21" s="93"/>
      <c r="AE21" s="145"/>
      <c r="AF21" s="93"/>
      <c r="AG21" s="145"/>
      <c r="AH21" s="93"/>
      <c r="AI21" s="145"/>
      <c r="AJ21" s="93"/>
      <c r="AK21" s="145"/>
      <c r="AL21" s="93"/>
      <c r="AM21" s="143"/>
      <c r="AN21" s="142"/>
      <c r="AO21" s="145"/>
      <c r="AP21" s="93"/>
      <c r="AQ21" s="144"/>
      <c r="AR21" s="143"/>
      <c r="AS21" s="142"/>
      <c r="AT21" s="127"/>
      <c r="AU21" s="141" t="e">
        <f t="shared" si="0"/>
        <v>#DIV/0!</v>
      </c>
      <c r="AV21" s="105"/>
      <c r="AW21" s="39"/>
      <c r="AX21" s="105"/>
      <c r="AY21" s="105"/>
      <c r="AZ21" s="105"/>
      <c r="BA21" s="1"/>
      <c r="BB21" s="64" t="s">
        <v>41</v>
      </c>
      <c r="BC21" s="53"/>
      <c r="BE21" s="152"/>
    </row>
    <row r="22" spans="1:57" x14ac:dyDescent="0.2">
      <c r="A22" s="35" t="s">
        <v>93</v>
      </c>
      <c r="B22" s="122">
        <v>17</v>
      </c>
      <c r="C22" s="124"/>
      <c r="D22" s="145"/>
      <c r="E22" s="93"/>
      <c r="F22" s="146"/>
      <c r="G22" s="93"/>
      <c r="H22" s="143"/>
      <c r="I22" s="149"/>
      <c r="J22" s="151"/>
      <c r="K22" s="92"/>
      <c r="L22" s="148"/>
      <c r="M22" s="92"/>
      <c r="N22" s="145"/>
      <c r="O22" s="92"/>
      <c r="P22" s="148"/>
      <c r="Q22" s="92"/>
      <c r="R22" s="143"/>
      <c r="S22" s="142"/>
      <c r="T22" s="144"/>
      <c r="U22" s="145"/>
      <c r="V22" s="93"/>
      <c r="W22" s="145"/>
      <c r="X22" s="92"/>
      <c r="Y22" s="148"/>
      <c r="Z22" s="92"/>
      <c r="AA22" s="145"/>
      <c r="AB22" s="93"/>
      <c r="AC22" s="145"/>
      <c r="AD22" s="93"/>
      <c r="AE22" s="145"/>
      <c r="AF22" s="93"/>
      <c r="AG22" s="145"/>
      <c r="AH22" s="93"/>
      <c r="AI22" s="145"/>
      <c r="AJ22" s="93"/>
      <c r="AK22" s="145"/>
      <c r="AL22" s="93"/>
      <c r="AM22" s="143"/>
      <c r="AN22" s="142"/>
      <c r="AO22" s="145"/>
      <c r="AP22" s="93"/>
      <c r="AQ22" s="144"/>
      <c r="AR22" s="143"/>
      <c r="AS22" s="142"/>
      <c r="AT22" s="127"/>
      <c r="AU22" s="141" t="e">
        <f t="shared" si="0"/>
        <v>#DIV/0!</v>
      </c>
      <c r="AV22" s="105"/>
      <c r="AW22" s="39"/>
      <c r="AX22" s="105"/>
      <c r="AY22" s="105"/>
      <c r="AZ22" s="105"/>
      <c r="BA22" s="105"/>
      <c r="BB22" s="65"/>
      <c r="BC22" s="103"/>
    </row>
    <row r="23" spans="1:57" ht="13.5" thickBot="1" x14ac:dyDescent="0.25">
      <c r="A23" s="35" t="s">
        <v>102</v>
      </c>
      <c r="B23" s="122">
        <v>18</v>
      </c>
      <c r="C23" s="124"/>
      <c r="D23" s="145"/>
      <c r="E23" s="93"/>
      <c r="F23" s="146"/>
      <c r="G23" s="93"/>
      <c r="H23" s="150"/>
      <c r="I23" s="149"/>
      <c r="J23" s="151"/>
      <c r="K23" s="92"/>
      <c r="L23" s="148"/>
      <c r="M23" s="92"/>
      <c r="N23" s="145"/>
      <c r="O23" s="92"/>
      <c r="P23" s="148"/>
      <c r="Q23" s="92"/>
      <c r="R23" s="143"/>
      <c r="S23" s="142"/>
      <c r="T23" s="144"/>
      <c r="U23" s="145"/>
      <c r="V23" s="93"/>
      <c r="W23" s="145"/>
      <c r="X23" s="92"/>
      <c r="Y23" s="148"/>
      <c r="Z23" s="92"/>
      <c r="AA23" s="145"/>
      <c r="AB23" s="93"/>
      <c r="AC23" s="145"/>
      <c r="AD23" s="93"/>
      <c r="AE23" s="145"/>
      <c r="AF23" s="93"/>
      <c r="AG23" s="145"/>
      <c r="AH23" s="93"/>
      <c r="AI23" s="145"/>
      <c r="AJ23" s="93"/>
      <c r="AK23" s="145"/>
      <c r="AL23" s="93"/>
      <c r="AM23" s="143"/>
      <c r="AN23" s="142"/>
      <c r="AO23" s="145"/>
      <c r="AP23" s="93"/>
      <c r="AQ23" s="144"/>
      <c r="AR23" s="143"/>
      <c r="AS23" s="142"/>
      <c r="AT23" s="127"/>
      <c r="AU23" s="141"/>
      <c r="AV23" s="105"/>
      <c r="AW23" s="39"/>
      <c r="AX23" s="105"/>
      <c r="AY23" s="105"/>
      <c r="AZ23" s="105"/>
      <c r="BA23" s="105"/>
      <c r="BB23" s="65"/>
      <c r="BC23" s="103"/>
    </row>
    <row r="24" spans="1:57" ht="13.5" thickBot="1" x14ac:dyDescent="0.25">
      <c r="A24" s="212" t="s">
        <v>92</v>
      </c>
      <c r="B24" s="122">
        <v>19</v>
      </c>
      <c r="C24" s="124"/>
      <c r="D24" s="145"/>
      <c r="E24" s="93"/>
      <c r="F24" s="146"/>
      <c r="G24" s="93"/>
      <c r="H24" s="150"/>
      <c r="I24" s="149"/>
      <c r="J24" s="145"/>
      <c r="K24" s="93"/>
      <c r="L24" s="145"/>
      <c r="M24" s="93"/>
      <c r="N24" s="145"/>
      <c r="O24" s="92"/>
      <c r="P24" s="148"/>
      <c r="Q24" s="92"/>
      <c r="R24" s="143"/>
      <c r="S24" s="142"/>
      <c r="T24" s="144"/>
      <c r="U24" s="145"/>
      <c r="V24" s="93"/>
      <c r="W24" s="145"/>
      <c r="X24" s="92"/>
      <c r="Y24" s="148"/>
      <c r="Z24" s="92"/>
      <c r="AA24" s="145"/>
      <c r="AB24" s="93"/>
      <c r="AC24" s="145"/>
      <c r="AD24" s="93"/>
      <c r="AE24" s="145"/>
      <c r="AF24" s="93"/>
      <c r="AG24" s="145"/>
      <c r="AH24" s="93"/>
      <c r="AI24" s="145"/>
      <c r="AJ24" s="93"/>
      <c r="AK24" s="145"/>
      <c r="AL24" s="93"/>
      <c r="AM24" s="143"/>
      <c r="AN24" s="142"/>
      <c r="AO24" s="145"/>
      <c r="AP24" s="93"/>
      <c r="AQ24" s="144"/>
      <c r="AR24" s="143"/>
      <c r="AS24" s="142"/>
      <c r="AT24" s="127"/>
      <c r="AU24" s="141" t="e">
        <f t="shared" si="0"/>
        <v>#DIV/0!</v>
      </c>
      <c r="AV24" s="105"/>
      <c r="AW24" s="39"/>
      <c r="AX24" s="105"/>
      <c r="AY24" s="105"/>
      <c r="AZ24" s="105"/>
      <c r="BA24" s="1"/>
      <c r="BB24" s="62" t="s">
        <v>50</v>
      </c>
      <c r="BC24" s="51"/>
    </row>
    <row r="25" spans="1:57" ht="13.5" thickBot="1" x14ac:dyDescent="0.25">
      <c r="A25" s="35" t="s">
        <v>25</v>
      </c>
      <c r="B25" s="122">
        <v>20</v>
      </c>
      <c r="C25" s="124"/>
      <c r="D25" s="145"/>
      <c r="E25" s="93"/>
      <c r="F25" s="146"/>
      <c r="G25" s="93"/>
      <c r="H25" s="143"/>
      <c r="I25" s="142"/>
      <c r="J25" s="145"/>
      <c r="K25" s="93"/>
      <c r="L25" s="145"/>
      <c r="M25" s="93"/>
      <c r="N25" s="145"/>
      <c r="O25" s="92"/>
      <c r="P25" s="148"/>
      <c r="Q25" s="92"/>
      <c r="R25" s="143"/>
      <c r="S25" s="142"/>
      <c r="T25" s="144"/>
      <c r="U25" s="145"/>
      <c r="V25" s="93"/>
      <c r="W25" s="145"/>
      <c r="X25" s="92"/>
      <c r="Y25" s="148"/>
      <c r="Z25" s="92"/>
      <c r="AA25" s="145"/>
      <c r="AB25" s="93"/>
      <c r="AC25" s="145"/>
      <c r="AD25" s="93"/>
      <c r="AE25" s="145"/>
      <c r="AF25" s="93"/>
      <c r="AG25" s="145"/>
      <c r="AH25" s="93"/>
      <c r="AI25" s="145"/>
      <c r="AJ25" s="93"/>
      <c r="AK25" s="145"/>
      <c r="AL25" s="93"/>
      <c r="AM25" s="143"/>
      <c r="AN25" s="142"/>
      <c r="AO25" s="145"/>
      <c r="AP25" s="93"/>
      <c r="AQ25" s="144"/>
      <c r="AR25" s="143"/>
      <c r="AS25" s="142"/>
      <c r="AT25" s="127"/>
      <c r="AU25" s="141" t="e">
        <f t="shared" si="0"/>
        <v>#DIV/0!</v>
      </c>
      <c r="AV25" s="105"/>
      <c r="AW25" s="39"/>
      <c r="AX25" s="105"/>
      <c r="AY25" s="105"/>
      <c r="AZ25" s="105"/>
      <c r="BA25" s="105"/>
      <c r="BB25" s="104"/>
      <c r="BC25" s="103"/>
    </row>
    <row r="26" spans="1:57" ht="13.5" thickBot="1" x14ac:dyDescent="0.25">
      <c r="A26" s="37" t="s">
        <v>89</v>
      </c>
      <c r="B26" s="122">
        <v>21</v>
      </c>
      <c r="C26" s="94"/>
      <c r="D26" s="145"/>
      <c r="E26" s="93"/>
      <c r="F26" s="146"/>
      <c r="G26" s="93"/>
      <c r="H26" s="143"/>
      <c r="I26" s="142"/>
      <c r="J26" s="145"/>
      <c r="K26" s="93"/>
      <c r="L26" s="145"/>
      <c r="M26" s="93"/>
      <c r="N26" s="145"/>
      <c r="O26" s="93"/>
      <c r="P26" s="145"/>
      <c r="Q26" s="93"/>
      <c r="R26" s="143"/>
      <c r="S26" s="142"/>
      <c r="T26" s="144"/>
      <c r="U26" s="145"/>
      <c r="V26" s="93"/>
      <c r="W26" s="145"/>
      <c r="X26" s="93"/>
      <c r="Y26" s="145"/>
      <c r="Z26" s="93"/>
      <c r="AA26" s="145"/>
      <c r="AB26" s="93"/>
      <c r="AC26" s="145"/>
      <c r="AD26" s="93"/>
      <c r="AE26" s="145"/>
      <c r="AF26" s="93"/>
      <c r="AG26" s="145"/>
      <c r="AH26" s="93"/>
      <c r="AI26" s="145"/>
      <c r="AJ26" s="93"/>
      <c r="AK26" s="145"/>
      <c r="AL26" s="93"/>
      <c r="AM26" s="143"/>
      <c r="AN26" s="142"/>
      <c r="AO26" s="145"/>
      <c r="AP26" s="93"/>
      <c r="AQ26" s="144"/>
      <c r="AR26" s="143"/>
      <c r="AS26" s="142"/>
      <c r="AT26" s="127"/>
      <c r="AU26" s="141" t="e">
        <f t="shared" si="0"/>
        <v>#DIV/0!</v>
      </c>
      <c r="AV26" s="105"/>
      <c r="AW26" s="43"/>
      <c r="AX26" s="105"/>
      <c r="AY26" s="105"/>
      <c r="AZ26" s="105"/>
      <c r="BA26" s="1"/>
      <c r="BB26" s="62" t="s">
        <v>42</v>
      </c>
      <c r="BC26" s="51"/>
    </row>
    <row r="27" spans="1:57" ht="13.5" thickBot="1" x14ac:dyDescent="0.25">
      <c r="A27" s="37" t="s">
        <v>90</v>
      </c>
      <c r="B27" s="122">
        <v>22</v>
      </c>
      <c r="C27" s="94"/>
      <c r="D27" s="200"/>
      <c r="E27" s="201"/>
      <c r="F27" s="202"/>
      <c r="G27" s="201"/>
      <c r="H27" s="203"/>
      <c r="I27" s="204"/>
      <c r="J27" s="205"/>
      <c r="K27" s="206"/>
      <c r="L27" s="207"/>
      <c r="M27" s="206"/>
      <c r="N27" s="207"/>
      <c r="O27" s="206"/>
      <c r="P27" s="207"/>
      <c r="Q27" s="206"/>
      <c r="R27" s="203"/>
      <c r="S27" s="204"/>
      <c r="T27" s="130"/>
      <c r="U27" s="207"/>
      <c r="V27" s="206"/>
      <c r="W27" s="207"/>
      <c r="X27" s="206"/>
      <c r="Y27" s="207"/>
      <c r="Z27" s="206"/>
      <c r="AA27" s="207"/>
      <c r="AB27" s="206"/>
      <c r="AC27" s="207"/>
      <c r="AD27" s="206"/>
      <c r="AE27" s="207"/>
      <c r="AF27" s="206"/>
      <c r="AG27" s="205"/>
      <c r="AH27" s="208"/>
      <c r="AI27" s="200"/>
      <c r="AJ27" s="209"/>
      <c r="AK27" s="200"/>
      <c r="AL27" s="206"/>
      <c r="AM27" s="203"/>
      <c r="AN27" s="204"/>
      <c r="AO27" s="207"/>
      <c r="AP27" s="206"/>
      <c r="AQ27" s="130"/>
      <c r="AR27" s="210"/>
      <c r="AS27" s="211"/>
      <c r="AT27" s="127"/>
      <c r="AU27" s="141"/>
      <c r="AV27" s="105"/>
      <c r="AW27" s="43"/>
      <c r="AX27" s="105"/>
      <c r="AY27" s="105"/>
      <c r="AZ27" s="105"/>
      <c r="BA27" s="1"/>
      <c r="BB27" s="62"/>
      <c r="BC27" s="51"/>
    </row>
    <row r="28" spans="1:57" ht="13.5" thickBot="1" x14ac:dyDescent="0.25">
      <c r="A28" s="37" t="s">
        <v>91</v>
      </c>
      <c r="B28" s="122">
        <v>23</v>
      </c>
      <c r="C28" s="94"/>
      <c r="D28" s="200"/>
      <c r="E28" s="201"/>
      <c r="F28" s="202"/>
      <c r="G28" s="201"/>
      <c r="H28" s="203"/>
      <c r="I28" s="204"/>
      <c r="J28" s="205"/>
      <c r="K28" s="206"/>
      <c r="L28" s="207"/>
      <c r="M28" s="206"/>
      <c r="N28" s="207"/>
      <c r="O28" s="206"/>
      <c r="P28" s="207"/>
      <c r="Q28" s="206"/>
      <c r="R28" s="203"/>
      <c r="S28" s="204"/>
      <c r="T28" s="130"/>
      <c r="U28" s="207"/>
      <c r="V28" s="206"/>
      <c r="W28" s="207"/>
      <c r="X28" s="206"/>
      <c r="Y28" s="207"/>
      <c r="Z28" s="206"/>
      <c r="AA28" s="207"/>
      <c r="AB28" s="206"/>
      <c r="AC28" s="207"/>
      <c r="AD28" s="206"/>
      <c r="AE28" s="207"/>
      <c r="AF28" s="206"/>
      <c r="AG28" s="205"/>
      <c r="AH28" s="208"/>
      <c r="AI28" s="200"/>
      <c r="AJ28" s="209"/>
      <c r="AK28" s="200"/>
      <c r="AL28" s="206"/>
      <c r="AM28" s="203"/>
      <c r="AN28" s="204"/>
      <c r="AO28" s="207"/>
      <c r="AP28" s="206"/>
      <c r="AQ28" s="130"/>
      <c r="AR28" s="210"/>
      <c r="AS28" s="211"/>
      <c r="AT28" s="127"/>
      <c r="AU28" s="141"/>
      <c r="AV28" s="105"/>
      <c r="AW28" s="43"/>
      <c r="AX28" s="105"/>
      <c r="AY28" s="105"/>
      <c r="AZ28" s="105"/>
      <c r="BA28" s="1"/>
      <c r="BB28" s="62"/>
      <c r="BC28" s="51"/>
    </row>
    <row r="29" spans="1:57" ht="13.5" thickBot="1" x14ac:dyDescent="0.25">
      <c r="A29" s="37" t="s">
        <v>97</v>
      </c>
      <c r="B29" s="122">
        <v>24</v>
      </c>
      <c r="C29" s="94"/>
      <c r="D29" s="200"/>
      <c r="E29" s="201"/>
      <c r="F29" s="202"/>
      <c r="G29" s="201"/>
      <c r="H29" s="203"/>
      <c r="I29" s="204"/>
      <c r="J29" s="205"/>
      <c r="K29" s="206"/>
      <c r="L29" s="207"/>
      <c r="M29" s="206"/>
      <c r="N29" s="207"/>
      <c r="O29" s="206"/>
      <c r="P29" s="207"/>
      <c r="Q29" s="206"/>
      <c r="R29" s="203"/>
      <c r="S29" s="204"/>
      <c r="T29" s="130"/>
      <c r="U29" s="207"/>
      <c r="V29" s="206"/>
      <c r="W29" s="207"/>
      <c r="X29" s="206"/>
      <c r="Y29" s="207"/>
      <c r="Z29" s="206"/>
      <c r="AA29" s="207"/>
      <c r="AB29" s="206"/>
      <c r="AC29" s="207"/>
      <c r="AD29" s="206"/>
      <c r="AE29" s="207"/>
      <c r="AF29" s="206"/>
      <c r="AG29" s="205"/>
      <c r="AH29" s="208"/>
      <c r="AI29" s="200"/>
      <c r="AJ29" s="209"/>
      <c r="AK29" s="200"/>
      <c r="AL29" s="206"/>
      <c r="AM29" s="203"/>
      <c r="AN29" s="204"/>
      <c r="AO29" s="207"/>
      <c r="AP29" s="206"/>
      <c r="AQ29" s="130"/>
      <c r="AR29" s="210"/>
      <c r="AS29" s="211"/>
      <c r="AT29" s="127"/>
      <c r="AU29" s="141"/>
      <c r="AV29" s="105"/>
      <c r="AW29" s="43"/>
      <c r="AX29" s="105"/>
      <c r="AY29" s="105"/>
      <c r="AZ29" s="105"/>
      <c r="BA29" s="1"/>
      <c r="BB29" s="62"/>
      <c r="BC29" s="51"/>
    </row>
    <row r="30" spans="1:57" ht="13.5" thickBot="1" x14ac:dyDescent="0.25">
      <c r="A30" s="37" t="s">
        <v>105</v>
      </c>
      <c r="B30" s="122">
        <v>25</v>
      </c>
      <c r="C30" s="94"/>
      <c r="D30" s="200"/>
      <c r="E30" s="201"/>
      <c r="F30" s="202"/>
      <c r="G30" s="201"/>
      <c r="H30" s="203"/>
      <c r="I30" s="204"/>
      <c r="J30" s="205"/>
      <c r="K30" s="206"/>
      <c r="L30" s="207"/>
      <c r="M30" s="206"/>
      <c r="N30" s="207"/>
      <c r="O30" s="206"/>
      <c r="P30" s="207"/>
      <c r="Q30" s="206"/>
      <c r="R30" s="203"/>
      <c r="S30" s="204"/>
      <c r="T30" s="130"/>
      <c r="U30" s="207"/>
      <c r="V30" s="206"/>
      <c r="W30" s="207"/>
      <c r="X30" s="206"/>
      <c r="Y30" s="207"/>
      <c r="Z30" s="206"/>
      <c r="AA30" s="207"/>
      <c r="AB30" s="206"/>
      <c r="AC30" s="207"/>
      <c r="AD30" s="206"/>
      <c r="AE30" s="207"/>
      <c r="AF30" s="206"/>
      <c r="AG30" s="205"/>
      <c r="AH30" s="208"/>
      <c r="AI30" s="200"/>
      <c r="AJ30" s="209"/>
      <c r="AK30" s="200"/>
      <c r="AL30" s="206"/>
      <c r="AM30" s="203"/>
      <c r="AN30" s="204"/>
      <c r="AO30" s="207"/>
      <c r="AP30" s="206"/>
      <c r="AQ30" s="130"/>
      <c r="AR30" s="210"/>
      <c r="AS30" s="211"/>
      <c r="AT30" s="127"/>
      <c r="AU30" s="141"/>
      <c r="AV30" s="105"/>
      <c r="AW30" s="43"/>
      <c r="AX30" s="105"/>
      <c r="AY30" s="105"/>
      <c r="AZ30" s="105"/>
      <c r="BA30" s="1"/>
      <c r="BB30" s="62"/>
      <c r="BC30" s="51"/>
    </row>
    <row r="31" spans="1:57" ht="13.5" thickBot="1" x14ac:dyDescent="0.25">
      <c r="A31" s="37" t="s">
        <v>95</v>
      </c>
      <c r="B31" s="122">
        <v>26</v>
      </c>
      <c r="C31" s="94"/>
      <c r="D31" s="200"/>
      <c r="E31" s="201"/>
      <c r="F31" s="202"/>
      <c r="G31" s="201"/>
      <c r="H31" s="203"/>
      <c r="I31" s="204"/>
      <c r="J31" s="205"/>
      <c r="K31" s="206"/>
      <c r="L31" s="207"/>
      <c r="M31" s="206"/>
      <c r="N31" s="207"/>
      <c r="O31" s="206"/>
      <c r="P31" s="207"/>
      <c r="Q31" s="206"/>
      <c r="R31" s="203"/>
      <c r="S31" s="204"/>
      <c r="T31" s="130"/>
      <c r="U31" s="207"/>
      <c r="V31" s="206"/>
      <c r="W31" s="207"/>
      <c r="X31" s="206"/>
      <c r="Y31" s="207"/>
      <c r="Z31" s="206"/>
      <c r="AA31" s="207"/>
      <c r="AB31" s="206"/>
      <c r="AC31" s="207"/>
      <c r="AD31" s="206"/>
      <c r="AE31" s="207"/>
      <c r="AF31" s="206"/>
      <c r="AG31" s="205"/>
      <c r="AH31" s="208"/>
      <c r="AI31" s="200"/>
      <c r="AJ31" s="209"/>
      <c r="AK31" s="200"/>
      <c r="AL31" s="206"/>
      <c r="AM31" s="203"/>
      <c r="AN31" s="204"/>
      <c r="AO31" s="207"/>
      <c r="AP31" s="206"/>
      <c r="AQ31" s="130"/>
      <c r="AR31" s="210"/>
      <c r="AS31" s="211"/>
      <c r="AT31" s="127"/>
      <c r="AU31" s="141"/>
      <c r="AV31" s="105"/>
      <c r="AW31" s="43"/>
      <c r="AX31" s="105"/>
      <c r="AY31" s="105"/>
      <c r="AZ31" s="105"/>
      <c r="BA31" s="1"/>
      <c r="BB31" s="62"/>
      <c r="BC31" s="51"/>
    </row>
    <row r="32" spans="1:57" ht="13.5" thickBot="1" x14ac:dyDescent="0.25">
      <c r="A32" s="37"/>
      <c r="B32" s="122"/>
      <c r="C32" s="124"/>
      <c r="D32" s="135"/>
      <c r="E32" s="139"/>
      <c r="F32" s="140"/>
      <c r="G32" s="139"/>
      <c r="H32" s="134"/>
      <c r="I32" s="133"/>
      <c r="J32" s="138"/>
      <c r="K32" s="131"/>
      <c r="L32" s="132"/>
      <c r="M32" s="131"/>
      <c r="N32" s="132"/>
      <c r="O32" s="131"/>
      <c r="P32" s="132"/>
      <c r="Q32" s="131"/>
      <c r="R32" s="134"/>
      <c r="S32" s="133"/>
      <c r="T32" s="130"/>
      <c r="U32" s="132"/>
      <c r="V32" s="131"/>
      <c r="W32" s="132"/>
      <c r="X32" s="131"/>
      <c r="Y32" s="132"/>
      <c r="Z32" s="131"/>
      <c r="AA32" s="132"/>
      <c r="AB32" s="131"/>
      <c r="AC32" s="132"/>
      <c r="AD32" s="131"/>
      <c r="AE32" s="132"/>
      <c r="AF32" s="131"/>
      <c r="AG32" s="138"/>
      <c r="AH32" s="137"/>
      <c r="AI32" s="135"/>
      <c r="AJ32" s="136"/>
      <c r="AK32" s="135"/>
      <c r="AL32" s="131"/>
      <c r="AM32" s="134"/>
      <c r="AN32" s="133"/>
      <c r="AO32" s="132"/>
      <c r="AP32" s="131"/>
      <c r="AQ32" s="130"/>
      <c r="AR32" s="129"/>
      <c r="AS32" s="128"/>
      <c r="AT32" s="127"/>
      <c r="AU32" s="119"/>
      <c r="AV32" s="105"/>
      <c r="AW32" s="106"/>
      <c r="AX32" s="105"/>
      <c r="AY32" s="105"/>
      <c r="AZ32" s="105"/>
      <c r="BA32" s="1"/>
      <c r="BB32" s="62" t="s">
        <v>43</v>
      </c>
      <c r="BC32" s="51"/>
    </row>
    <row r="33" spans="1:55" ht="13.5" thickBot="1" x14ac:dyDescent="0.25">
      <c r="A33" s="24" t="s">
        <v>8</v>
      </c>
      <c r="B33" s="122"/>
      <c r="C33" s="123">
        <f>SUM(C6:C26)</f>
        <v>12</v>
      </c>
      <c r="D33" s="122"/>
      <c r="E33" s="122"/>
      <c r="F33" s="115"/>
      <c r="G33" s="115"/>
      <c r="H33" s="120"/>
      <c r="I33" s="120"/>
      <c r="J33" s="125"/>
      <c r="K33" s="115"/>
      <c r="L33" s="115"/>
      <c r="M33" s="115"/>
      <c r="N33" s="115"/>
      <c r="O33" s="115"/>
      <c r="P33" s="115"/>
      <c r="Q33" s="115"/>
      <c r="R33" s="120"/>
      <c r="S33" s="120"/>
      <c r="T33" s="121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25"/>
      <c r="AH33" s="126"/>
      <c r="AI33" s="126"/>
      <c r="AJ33" s="126"/>
      <c r="AK33" s="125"/>
      <c r="AL33" s="115"/>
      <c r="AM33" s="120"/>
      <c r="AN33" s="120"/>
      <c r="AO33" s="115"/>
      <c r="AP33" s="115"/>
      <c r="AQ33" s="121"/>
      <c r="AR33" s="120"/>
      <c r="AS33" s="120"/>
      <c r="AT33" s="124"/>
      <c r="AU33" s="119"/>
      <c r="AV33" s="105"/>
      <c r="AW33" s="106"/>
      <c r="AX33" s="105"/>
      <c r="AY33" s="105"/>
      <c r="AZ33" s="105"/>
      <c r="BA33" s="1"/>
      <c r="BB33" s="62" t="s">
        <v>51</v>
      </c>
      <c r="BC33" s="51"/>
    </row>
    <row r="34" spans="1:55" x14ac:dyDescent="0.2">
      <c r="A34" s="24" t="s">
        <v>5</v>
      </c>
      <c r="B34" s="122"/>
      <c r="C34" s="123"/>
      <c r="D34" s="122">
        <f t="shared" ref="D34:S34" si="1">COUNT(D6:D26)</f>
        <v>0</v>
      </c>
      <c r="E34" s="122">
        <f t="shared" si="1"/>
        <v>12</v>
      </c>
      <c r="F34" s="122">
        <f t="shared" si="1"/>
        <v>0</v>
      </c>
      <c r="G34" s="122">
        <f t="shared" si="1"/>
        <v>0</v>
      </c>
      <c r="H34" s="120">
        <f t="shared" si="1"/>
        <v>0</v>
      </c>
      <c r="I34" s="120">
        <f t="shared" si="1"/>
        <v>0</v>
      </c>
      <c r="J34" s="115">
        <f t="shared" si="1"/>
        <v>0</v>
      </c>
      <c r="K34" s="115">
        <f t="shared" si="1"/>
        <v>0</v>
      </c>
      <c r="L34" s="115">
        <f t="shared" si="1"/>
        <v>0</v>
      </c>
      <c r="M34" s="115">
        <f t="shared" si="1"/>
        <v>0</v>
      </c>
      <c r="N34" s="115">
        <f t="shared" si="1"/>
        <v>0</v>
      </c>
      <c r="O34" s="115">
        <f t="shared" si="1"/>
        <v>0</v>
      </c>
      <c r="P34" s="115">
        <f t="shared" si="1"/>
        <v>0</v>
      </c>
      <c r="Q34" s="115">
        <f t="shared" si="1"/>
        <v>0</v>
      </c>
      <c r="R34" s="120">
        <f t="shared" si="1"/>
        <v>0</v>
      </c>
      <c r="S34" s="120">
        <f t="shared" si="1"/>
        <v>0</v>
      </c>
      <c r="T34" s="121"/>
      <c r="U34" s="115">
        <f t="shared" ref="U34:AP34" si="2">COUNT(U6:U26)</f>
        <v>0</v>
      </c>
      <c r="V34" s="115">
        <f t="shared" si="2"/>
        <v>0</v>
      </c>
      <c r="W34" s="115">
        <f t="shared" si="2"/>
        <v>0</v>
      </c>
      <c r="X34" s="115">
        <f t="shared" si="2"/>
        <v>0</v>
      </c>
      <c r="Y34" s="115">
        <f t="shared" si="2"/>
        <v>0</v>
      </c>
      <c r="Z34" s="115">
        <f t="shared" si="2"/>
        <v>0</v>
      </c>
      <c r="AA34" s="115">
        <f t="shared" si="2"/>
        <v>0</v>
      </c>
      <c r="AB34" s="115">
        <f t="shared" si="2"/>
        <v>0</v>
      </c>
      <c r="AC34" s="115">
        <f t="shared" si="2"/>
        <v>0</v>
      </c>
      <c r="AD34" s="115">
        <f t="shared" si="2"/>
        <v>0</v>
      </c>
      <c r="AE34" s="115">
        <f t="shared" si="2"/>
        <v>0</v>
      </c>
      <c r="AF34" s="115">
        <f t="shared" si="2"/>
        <v>0</v>
      </c>
      <c r="AG34" s="115">
        <f t="shared" si="2"/>
        <v>0</v>
      </c>
      <c r="AH34" s="115">
        <f t="shared" si="2"/>
        <v>0</v>
      </c>
      <c r="AI34" s="115">
        <f t="shared" si="2"/>
        <v>0</v>
      </c>
      <c r="AJ34" s="115">
        <f t="shared" si="2"/>
        <v>0</v>
      </c>
      <c r="AK34" s="115">
        <f t="shared" si="2"/>
        <v>0</v>
      </c>
      <c r="AL34" s="115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Q34" s="121"/>
      <c r="AR34" s="120">
        <f>COUNT(AR6:AR26)</f>
        <v>0</v>
      </c>
      <c r="AS34" s="120">
        <f>COUNT(AS6:AS26)</f>
        <v>0</v>
      </c>
      <c r="AT34" s="120"/>
      <c r="AU34" s="119"/>
      <c r="AV34" s="105"/>
      <c r="AW34" s="106"/>
      <c r="AX34" s="105"/>
      <c r="AY34" s="105"/>
      <c r="AZ34" s="105"/>
      <c r="BA34" s="105"/>
      <c r="BB34" s="104"/>
      <c r="BC34" s="103"/>
    </row>
    <row r="35" spans="1:55" ht="13.5" thickBot="1" x14ac:dyDescent="0.25">
      <c r="A35" s="24" t="s">
        <v>9</v>
      </c>
      <c r="B35" s="118"/>
      <c r="C35" s="117"/>
      <c r="D35" s="116"/>
      <c r="E35" s="116">
        <f>AVERAGE(E6:E26)</f>
        <v>81.916666666666671</v>
      </c>
      <c r="F35" s="115"/>
      <c r="G35" s="112" t="e">
        <f>AVERAGE(G6:G26)</f>
        <v>#DIV/0!</v>
      </c>
      <c r="H35" s="112"/>
      <c r="I35" s="112" t="e">
        <f>AVERAGE(I6:I26)</f>
        <v>#DIV/0!</v>
      </c>
      <c r="J35" s="114"/>
      <c r="K35" s="114" t="e">
        <f>AVERAGE(K6:K26)</f>
        <v>#DIV/0!</v>
      </c>
      <c r="L35" s="114"/>
      <c r="M35" s="114" t="e">
        <f>AVERAGE(M6:M26)</f>
        <v>#DIV/0!</v>
      </c>
      <c r="N35" s="115"/>
      <c r="O35" s="114" t="e">
        <f>AVERAGE(O6:O26)</f>
        <v>#DIV/0!</v>
      </c>
      <c r="P35" s="114"/>
      <c r="Q35" s="112" t="e">
        <f>AVERAGE(Q6:Q26)</f>
        <v>#DIV/0!</v>
      </c>
      <c r="R35" s="112"/>
      <c r="S35" s="112" t="e">
        <f>AVERAGE(S6:S26)</f>
        <v>#DIV/0!</v>
      </c>
      <c r="T35" s="113"/>
      <c r="U35" s="114"/>
      <c r="V35" s="114" t="e">
        <f>AVERAGE(V6:V26)</f>
        <v>#DIV/0!</v>
      </c>
      <c r="W35" s="114"/>
      <c r="X35" s="114" t="e">
        <f>AVERAGE(X6:X26)</f>
        <v>#DIV/0!</v>
      </c>
      <c r="Y35" s="114"/>
      <c r="Z35" s="114" t="e">
        <f>AVERAGE(Z6:Z26)</f>
        <v>#DIV/0!</v>
      </c>
      <c r="AA35" s="114"/>
      <c r="AB35" s="114" t="e">
        <f>AVERAGE(AB6:AB26)</f>
        <v>#DIV/0!</v>
      </c>
      <c r="AC35" s="114"/>
      <c r="AD35" s="114" t="e">
        <f>AVERAGE(AD6:AD26)</f>
        <v>#DIV/0!</v>
      </c>
      <c r="AE35" s="114"/>
      <c r="AF35" s="114" t="e">
        <f>AVERAGE(AF6:AF26)</f>
        <v>#DIV/0!</v>
      </c>
      <c r="AG35" s="114"/>
      <c r="AH35" s="114" t="e">
        <f>AVERAGE(AH6:AH26)</f>
        <v>#DIV/0!</v>
      </c>
      <c r="AI35" s="114"/>
      <c r="AJ35" s="114" t="e">
        <f>AVERAGE(AJ6:AJ26)</f>
        <v>#DIV/0!</v>
      </c>
      <c r="AK35" s="114"/>
      <c r="AL35" s="114" t="e">
        <f>AVERAGE(AL6:AL26)</f>
        <v>#DIV/0!</v>
      </c>
      <c r="AM35" s="112"/>
      <c r="AN35" s="112" t="e">
        <f>AVERAGE(AN6:AN26)</f>
        <v>#DIV/0!</v>
      </c>
      <c r="AO35" s="112"/>
      <c r="AP35" s="112" t="e">
        <f>AVERAGE(AP6:AP26)</f>
        <v>#DIV/0!</v>
      </c>
      <c r="AQ35" s="113"/>
      <c r="AR35" s="112"/>
      <c r="AS35" s="112" t="e">
        <f>AVERAGE(AS6:AS26)</f>
        <v>#DIV/0!</v>
      </c>
      <c r="AT35" s="112"/>
      <c r="AU35" s="111"/>
      <c r="AV35" s="105"/>
      <c r="AW35" s="106"/>
      <c r="AX35" s="105"/>
      <c r="AY35" s="105"/>
      <c r="AZ35" s="105"/>
      <c r="BA35" s="105"/>
      <c r="BB35" s="104"/>
      <c r="BC35" s="103"/>
    </row>
    <row r="36" spans="1:55" ht="13.5" thickBot="1" x14ac:dyDescent="0.25">
      <c r="A36" s="29" t="s">
        <v>29</v>
      </c>
      <c r="B36" s="107"/>
      <c r="C36" s="107"/>
      <c r="D36" s="107"/>
      <c r="E36" s="107"/>
      <c r="F36" s="107"/>
      <c r="G36" s="107"/>
      <c r="H36" s="107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9"/>
      <c r="AT36" s="109"/>
      <c r="AU36" s="28" t="e">
        <f>AVERAGE(AU6:AU26)</f>
        <v>#DIV/0!</v>
      </c>
      <c r="AV36" s="105"/>
      <c r="AW36" s="106"/>
      <c r="AX36" s="105"/>
      <c r="AY36" s="105"/>
      <c r="AZ36" s="105"/>
      <c r="BA36" s="105"/>
      <c r="BB36" s="104"/>
      <c r="BC36" s="103"/>
    </row>
    <row r="37" spans="1:55" x14ac:dyDescent="0.2">
      <c r="A37" s="34" t="s">
        <v>32</v>
      </c>
      <c r="B37" s="107"/>
      <c r="C37" s="107"/>
      <c r="D37" s="107"/>
      <c r="E37" s="107"/>
      <c r="F37" s="107"/>
      <c r="G37" s="109"/>
      <c r="H37" s="109"/>
      <c r="I37" s="105"/>
      <c r="J37" s="45" t="s">
        <v>87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  <c r="AF37" s="71"/>
      <c r="AG37" s="108"/>
      <c r="AH37" s="108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23"/>
      <c r="AV37" s="105"/>
      <c r="AW37" s="106"/>
      <c r="AX37" s="105"/>
      <c r="AY37" s="105"/>
      <c r="AZ37" s="105"/>
      <c r="BA37" s="105"/>
      <c r="BB37" s="104"/>
      <c r="BC37" s="103"/>
    </row>
    <row r="38" spans="1:55" ht="13.5" thickBot="1" x14ac:dyDescent="0.25">
      <c r="A38" s="30" t="s">
        <v>30</v>
      </c>
      <c r="B38" s="107"/>
      <c r="C38" s="107"/>
      <c r="D38" s="107"/>
      <c r="E38" s="107"/>
      <c r="F38" s="107"/>
      <c r="G38" s="109"/>
      <c r="H38" s="109"/>
      <c r="I38" s="105"/>
      <c r="J38" s="48" t="s">
        <v>35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71"/>
      <c r="AG38" s="108"/>
      <c r="AH38" s="108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25"/>
      <c r="AV38" s="105"/>
      <c r="AW38" s="106"/>
      <c r="AX38" s="105"/>
      <c r="AY38" s="105"/>
      <c r="AZ38" s="105"/>
      <c r="BA38" s="105"/>
      <c r="BB38" s="104"/>
      <c r="BC38" s="103"/>
    </row>
    <row r="39" spans="1:55" ht="13.5" thickBot="1" x14ac:dyDescent="0.25">
      <c r="A39" s="31" t="s">
        <v>31</v>
      </c>
      <c r="B39" s="101"/>
      <c r="C39" s="101"/>
      <c r="D39" s="101"/>
      <c r="E39" s="101"/>
      <c r="F39" s="101"/>
      <c r="G39" s="101"/>
      <c r="H39" s="101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0"/>
      <c r="AV39" s="98"/>
      <c r="AW39" s="99"/>
      <c r="AX39" s="98"/>
      <c r="AY39" s="98"/>
      <c r="AZ39" s="98"/>
      <c r="BA39" s="98"/>
      <c r="BB39" s="97"/>
      <c r="BC39" s="96"/>
    </row>
    <row r="40" spans="1:55" ht="13.5" thickBot="1" x14ac:dyDescent="0.25">
      <c r="A40" s="56" t="s">
        <v>34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7"/>
      <c r="BC40" s="96"/>
    </row>
    <row r="44" spans="1:55" x14ac:dyDescent="0.2">
      <c r="A44" s="86" t="s">
        <v>81</v>
      </c>
    </row>
    <row r="46" spans="1:55" x14ac:dyDescent="0.2">
      <c r="A46" s="87">
        <v>43220</v>
      </c>
      <c r="B46" s="67" t="s">
        <v>75</v>
      </c>
    </row>
    <row r="47" spans="1:55" x14ac:dyDescent="0.2">
      <c r="A47" s="87">
        <v>43255</v>
      </c>
      <c r="B47" s="67" t="s">
        <v>76</v>
      </c>
    </row>
    <row r="48" spans="1:55" x14ac:dyDescent="0.2">
      <c r="A48" s="87">
        <v>43262</v>
      </c>
      <c r="B48" s="67" t="s">
        <v>77</v>
      </c>
    </row>
    <row r="49" spans="1:2" x14ac:dyDescent="0.2">
      <c r="A49" s="87">
        <v>43332</v>
      </c>
      <c r="B49" s="67" t="s">
        <v>78</v>
      </c>
    </row>
    <row r="50" spans="1:2" x14ac:dyDescent="0.2">
      <c r="A50" s="87">
        <v>43346</v>
      </c>
      <c r="B50" s="67" t="s">
        <v>79</v>
      </c>
    </row>
    <row r="51" spans="1:2" x14ac:dyDescent="0.2">
      <c r="A51" s="87">
        <v>43353</v>
      </c>
      <c r="B51" s="67" t="s">
        <v>80</v>
      </c>
    </row>
  </sheetData>
  <sortState xmlns:xlrd2="http://schemas.microsoft.com/office/spreadsheetml/2017/richdata2" ref="B6:AU18">
    <sortCondition ref="B6"/>
  </sortState>
  <mergeCells count="41">
    <mergeCell ref="L3:M3"/>
    <mergeCell ref="J3:K3"/>
    <mergeCell ref="H3:I3"/>
    <mergeCell ref="F3:G3"/>
    <mergeCell ref="D3:E3"/>
    <mergeCell ref="W3:X3"/>
    <mergeCell ref="U3:V3"/>
    <mergeCell ref="R3:S3"/>
    <mergeCell ref="P3:Q3"/>
    <mergeCell ref="N3:O3"/>
    <mergeCell ref="AG3:AH3"/>
    <mergeCell ref="AE3:AF3"/>
    <mergeCell ref="AC3:AD3"/>
    <mergeCell ref="AA3:AB3"/>
    <mergeCell ref="Y3:Z3"/>
    <mergeCell ref="AR3:AS3"/>
    <mergeCell ref="AO3:AP3"/>
    <mergeCell ref="AM3:AN3"/>
    <mergeCell ref="AK3:AL3"/>
    <mergeCell ref="AI3:AJ3"/>
    <mergeCell ref="AI4:AJ4"/>
    <mergeCell ref="AK4:AL4"/>
    <mergeCell ref="AM4:AN4"/>
    <mergeCell ref="AO4:AP4"/>
    <mergeCell ref="AR4:AS4"/>
    <mergeCell ref="A1:AU1"/>
    <mergeCell ref="D4:E4"/>
    <mergeCell ref="F4:G4"/>
    <mergeCell ref="H4:I4"/>
    <mergeCell ref="J4:K4"/>
    <mergeCell ref="L4:M4"/>
    <mergeCell ref="N4:O4"/>
    <mergeCell ref="P4:Q4"/>
    <mergeCell ref="R4:S4"/>
    <mergeCell ref="U4:V4"/>
    <mergeCell ref="W4:X4"/>
    <mergeCell ref="Y4:Z4"/>
    <mergeCell ref="AA4:AB4"/>
    <mergeCell ref="AC4:AD4"/>
    <mergeCell ref="AE4:AF4"/>
    <mergeCell ref="AG4:AH4"/>
  </mergeCells>
  <phoneticPr fontId="0" type="noConversion"/>
  <printOptions gridLines="1"/>
  <pageMargins left="0.7" right="0.7" top="0.75" bottom="0.75" header="0.3" footer="0.3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1"/>
  <sheetViews>
    <sheetView tabSelected="1" zoomScaleNormal="100" workbookViewId="0">
      <selection activeCell="AE23" sqref="AE23"/>
    </sheetView>
  </sheetViews>
  <sheetFormatPr defaultRowHeight="12.75" x14ac:dyDescent="0.2"/>
  <cols>
    <col min="1" max="1" width="30.85546875" customWidth="1"/>
    <col min="2" max="2" width="7.42578125" bestFit="1" customWidth="1"/>
    <col min="3" max="3" width="7.85546875" customWidth="1"/>
    <col min="4" max="4" width="5.140625" customWidth="1"/>
    <col min="5" max="5" width="6.28515625" customWidth="1"/>
    <col min="6" max="6" width="5.140625" customWidth="1"/>
    <col min="7" max="8" width="4.7109375" customWidth="1"/>
    <col min="9" max="11" width="5" customWidth="1"/>
    <col min="12" max="12" width="5.28515625" customWidth="1"/>
    <col min="13" max="13" width="5.140625" customWidth="1"/>
    <col min="14" max="14" width="4.5703125" customWidth="1"/>
    <col min="15" max="15" width="4.28515625" customWidth="1"/>
    <col min="16" max="16" width="4.5703125" customWidth="1"/>
    <col min="17" max="17" width="4.5703125" style="187" customWidth="1"/>
    <col min="18" max="18" width="4.7109375" style="187" customWidth="1"/>
    <col min="19" max="19" width="5.140625" customWidth="1"/>
    <col min="20" max="20" width="5" customWidth="1"/>
    <col min="21" max="21" width="4.42578125" style="187" customWidth="1"/>
    <col min="22" max="23" width="4.85546875" style="187" customWidth="1"/>
    <col min="24" max="24" width="11.5703125" customWidth="1"/>
    <col min="25" max="25" width="12.42578125" bestFit="1" customWidth="1"/>
    <col min="26" max="27" width="9.140625" style="194"/>
    <col min="29" max="29" width="9.140625" style="187"/>
  </cols>
  <sheetData>
    <row r="1" spans="1:29" ht="18.75" thickBot="1" x14ac:dyDescent="0.3">
      <c r="A1" s="418" t="s">
        <v>153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20"/>
    </row>
    <row r="2" spans="1:29" ht="16.5" thickBot="1" x14ac:dyDescent="0.3">
      <c r="A2" s="398"/>
      <c r="B2" s="182"/>
      <c r="C2" s="399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84"/>
      <c r="R2" s="184"/>
      <c r="S2" s="32"/>
      <c r="T2" s="32"/>
      <c r="U2" s="184"/>
      <c r="V2" s="184"/>
      <c r="W2" s="184"/>
      <c r="X2" s="182"/>
      <c r="Y2" s="33"/>
    </row>
    <row r="3" spans="1:29" x14ac:dyDescent="0.2">
      <c r="A3" s="81" t="s">
        <v>0</v>
      </c>
      <c r="B3" s="213" t="s">
        <v>3</v>
      </c>
      <c r="C3" s="213" t="s">
        <v>6</v>
      </c>
      <c r="D3" s="213">
        <v>1</v>
      </c>
      <c r="E3" s="213">
        <v>2</v>
      </c>
      <c r="F3" s="69">
        <v>3</v>
      </c>
      <c r="G3" s="213">
        <v>4</v>
      </c>
      <c r="H3" s="69">
        <v>5</v>
      </c>
      <c r="I3" s="213">
        <v>6</v>
      </c>
      <c r="J3" s="69">
        <v>7</v>
      </c>
      <c r="K3" s="213">
        <v>8</v>
      </c>
      <c r="L3" s="69">
        <v>9</v>
      </c>
      <c r="M3" s="213">
        <v>10</v>
      </c>
      <c r="N3" s="69">
        <v>11</v>
      </c>
      <c r="O3" s="213">
        <v>12</v>
      </c>
      <c r="P3" s="69">
        <v>13</v>
      </c>
      <c r="Q3" s="213">
        <v>14</v>
      </c>
      <c r="R3" s="69">
        <v>15</v>
      </c>
      <c r="S3" s="213">
        <v>16</v>
      </c>
      <c r="T3" s="69">
        <v>17</v>
      </c>
      <c r="U3" s="213">
        <v>18</v>
      </c>
      <c r="V3" s="69">
        <v>19</v>
      </c>
      <c r="W3" s="213">
        <v>20</v>
      </c>
      <c r="X3" s="214" t="s">
        <v>115</v>
      </c>
      <c r="Y3" s="190" t="s">
        <v>1</v>
      </c>
      <c r="Z3" s="193" t="s">
        <v>109</v>
      </c>
      <c r="AA3" s="193" t="s">
        <v>110</v>
      </c>
      <c r="AB3" s="2"/>
      <c r="AC3" s="2"/>
    </row>
    <row r="4" spans="1:29" ht="13.5" thickBot="1" x14ac:dyDescent="0.25">
      <c r="A4" s="397"/>
      <c r="B4" s="396" t="s">
        <v>4</v>
      </c>
      <c r="C4" s="396" t="s">
        <v>7</v>
      </c>
      <c r="D4" s="215" t="s">
        <v>133</v>
      </c>
      <c r="E4" s="337" t="s">
        <v>134</v>
      </c>
      <c r="F4" s="337" t="s">
        <v>135</v>
      </c>
      <c r="G4" s="337" t="s">
        <v>136</v>
      </c>
      <c r="H4" s="337" t="s">
        <v>137</v>
      </c>
      <c r="I4" s="337" t="s">
        <v>138</v>
      </c>
      <c r="J4" s="337" t="s">
        <v>139</v>
      </c>
      <c r="K4" s="337" t="s">
        <v>140</v>
      </c>
      <c r="L4" s="337" t="s">
        <v>141</v>
      </c>
      <c r="M4" s="181" t="s">
        <v>142</v>
      </c>
      <c r="N4" s="226" t="s">
        <v>143</v>
      </c>
      <c r="O4" s="183" t="s">
        <v>144</v>
      </c>
      <c r="P4" s="227" t="s">
        <v>145</v>
      </c>
      <c r="Q4" s="185" t="s">
        <v>146</v>
      </c>
      <c r="R4" s="337" t="s">
        <v>147</v>
      </c>
      <c r="S4" s="181" t="s">
        <v>148</v>
      </c>
      <c r="T4" s="227" t="s">
        <v>149</v>
      </c>
      <c r="U4" s="215" t="s">
        <v>150</v>
      </c>
      <c r="V4" s="181" t="s">
        <v>151</v>
      </c>
      <c r="W4" s="215" t="s">
        <v>152</v>
      </c>
      <c r="X4" s="75" t="s">
        <v>110</v>
      </c>
      <c r="Y4" s="192" t="s">
        <v>2</v>
      </c>
      <c r="Z4" s="228"/>
      <c r="AA4" s="147"/>
    </row>
    <row r="5" spans="1:29" ht="13.5" thickBot="1" x14ac:dyDescent="0.25">
      <c r="A5" s="233"/>
      <c r="B5" s="234"/>
      <c r="C5" s="219"/>
      <c r="D5" s="220" t="s">
        <v>85</v>
      </c>
      <c r="E5" s="224">
        <v>18</v>
      </c>
      <c r="F5" s="217">
        <v>18</v>
      </c>
      <c r="G5" s="217">
        <v>18</v>
      </c>
      <c r="H5" s="217">
        <v>18</v>
      </c>
      <c r="I5" s="235">
        <v>18</v>
      </c>
      <c r="J5" s="236">
        <v>18</v>
      </c>
      <c r="K5" s="224">
        <v>18</v>
      </c>
      <c r="L5" s="217">
        <v>18</v>
      </c>
      <c r="M5" s="237">
        <v>18</v>
      </c>
      <c r="N5" s="217">
        <v>18</v>
      </c>
      <c r="O5" s="224">
        <v>18</v>
      </c>
      <c r="P5" s="217">
        <v>18</v>
      </c>
      <c r="Q5" s="224">
        <v>18</v>
      </c>
      <c r="R5" s="217">
        <v>18</v>
      </c>
      <c r="S5" s="292">
        <v>18</v>
      </c>
      <c r="T5" s="217">
        <v>18</v>
      </c>
      <c r="U5" s="217">
        <v>18</v>
      </c>
      <c r="V5" s="304">
        <v>18</v>
      </c>
      <c r="W5" s="224">
        <v>18</v>
      </c>
      <c r="X5" s="229"/>
      <c r="Y5" s="225"/>
      <c r="Z5" s="255"/>
      <c r="AA5" s="336"/>
      <c r="AB5" s="3"/>
      <c r="AC5" s="333"/>
    </row>
    <row r="6" spans="1:29" ht="13.5" thickBot="1" x14ac:dyDescent="0.25">
      <c r="A6" s="54" t="s">
        <v>154</v>
      </c>
      <c r="B6" s="222">
        <v>1</v>
      </c>
      <c r="C6" s="19">
        <f>COUNT(D6:W6)</f>
        <v>1</v>
      </c>
      <c r="D6" s="368"/>
      <c r="E6" s="368"/>
      <c r="F6" s="368"/>
      <c r="G6" s="368"/>
      <c r="H6" s="368"/>
      <c r="I6" s="395">
        <v>66</v>
      </c>
      <c r="J6" s="19"/>
      <c r="K6" s="274"/>
      <c r="L6" s="19"/>
      <c r="M6" s="19"/>
      <c r="N6" s="19"/>
      <c r="O6" s="19"/>
      <c r="P6" s="338"/>
      <c r="Q6" s="19"/>
      <c r="R6" s="19"/>
      <c r="S6" s="341"/>
      <c r="T6" s="19"/>
      <c r="U6" s="338"/>
      <c r="V6" s="123"/>
      <c r="W6" s="19"/>
      <c r="X6" s="19"/>
      <c r="Y6" s="305">
        <f>IF(COUNT(D6:W6)&lt;8,AVERAGE(D6:W6),AVERAGE(SMALL(D6:W6,1),SMALL(D6:W6,2),SMALL(D6:W6,3),SMALL(D6:W6,4),SMALL(D6:W6,5),SMALL(D6:W6,6),SMALL(D6:W6,7),SMALL(D6:W6,8)))</f>
        <v>66</v>
      </c>
      <c r="Z6" s="306">
        <v>45.2</v>
      </c>
      <c r="AA6" s="336"/>
      <c r="AB6" s="2"/>
      <c r="AC6" s="2"/>
    </row>
    <row r="7" spans="1:29" ht="13.5" thickBot="1" x14ac:dyDescent="0.25">
      <c r="A7" s="54" t="s">
        <v>94</v>
      </c>
      <c r="B7" s="222">
        <v>2</v>
      </c>
      <c r="C7" s="19">
        <f>COUNT(D7:W7)</f>
        <v>1</v>
      </c>
      <c r="D7" s="368"/>
      <c r="E7" s="368"/>
      <c r="F7" s="370"/>
      <c r="G7" s="368"/>
      <c r="H7" s="369"/>
      <c r="I7" s="238">
        <v>67</v>
      </c>
      <c r="J7" s="238"/>
      <c r="K7" s="293"/>
      <c r="L7" s="252"/>
      <c r="M7" s="19"/>
      <c r="N7" s="238"/>
      <c r="O7" s="238"/>
      <c r="P7" s="342"/>
      <c r="Q7" s="19"/>
      <c r="R7" s="19"/>
      <c r="S7" s="365"/>
      <c r="T7" s="332"/>
      <c r="U7" s="342"/>
      <c r="V7" s="278"/>
      <c r="W7" s="238"/>
      <c r="X7" s="238"/>
      <c r="Y7" s="305">
        <f>IF(COUNT(D7:W7)&lt;8,AVERAGE(D7:W7),AVERAGE(SMALL(D7:W7,1),SMALL(D7:W7,2),SMALL(D7:W7,3),SMALL(D7:W7,4),SMALL(D7:W7,5),SMALL(D7:W7,6),SMALL(D7:W7,7),SMALL(D7:W7,8)))</f>
        <v>67</v>
      </c>
      <c r="Z7" s="307">
        <v>17.600000000000001</v>
      </c>
      <c r="AA7" s="216"/>
      <c r="AB7" s="2"/>
      <c r="AC7" s="2"/>
    </row>
    <row r="8" spans="1:29" ht="13.5" thickBot="1" x14ac:dyDescent="0.25">
      <c r="A8" s="54" t="s">
        <v>89</v>
      </c>
      <c r="B8" s="222">
        <v>3</v>
      </c>
      <c r="C8" s="19">
        <f>COUNT(D8:W8)</f>
        <v>1</v>
      </c>
      <c r="D8" s="372"/>
      <c r="E8" s="372"/>
      <c r="F8" s="372"/>
      <c r="G8" s="368"/>
      <c r="H8" s="372"/>
      <c r="I8" s="147">
        <v>67</v>
      </c>
      <c r="J8" s="147"/>
      <c r="K8" s="363"/>
      <c r="L8" s="188"/>
      <c r="M8" s="147"/>
      <c r="N8" s="147"/>
      <c r="O8" s="188"/>
      <c r="P8" s="343"/>
      <c r="Q8" s="147"/>
      <c r="R8" s="147"/>
      <c r="S8" s="338"/>
      <c r="T8" s="188"/>
      <c r="U8" s="343"/>
      <c r="V8" s="123"/>
      <c r="W8" s="189"/>
      <c r="X8" s="188"/>
      <c r="Y8" s="305">
        <f>IF(COUNT(D8:W8)&lt;8,AVERAGE(D8:W8),AVERAGE(SMALL(D8:W8,1),SMALL(D8:W8,2),SMALL(D8:W8,3),SMALL(D8:W8,4),SMALL(D8:W8,5),SMALL(D8:W8,6),SMALL(D8:W8,7),SMALL(D8:W8,8)))</f>
        <v>67</v>
      </c>
      <c r="Z8" s="307">
        <v>21.4</v>
      </c>
      <c r="AA8" s="216"/>
      <c r="AB8" s="2"/>
      <c r="AC8" s="2"/>
    </row>
    <row r="9" spans="1:29" ht="13.5" thickBot="1" x14ac:dyDescent="0.25">
      <c r="A9" s="54" t="s">
        <v>12</v>
      </c>
      <c r="B9" s="222">
        <v>4</v>
      </c>
      <c r="C9" s="19">
        <f>COUNT(D9:W9)</f>
        <v>1</v>
      </c>
      <c r="D9" s="368"/>
      <c r="E9" s="368"/>
      <c r="F9" s="371"/>
      <c r="G9" s="368"/>
      <c r="H9" s="368"/>
      <c r="I9" s="19">
        <v>67</v>
      </c>
      <c r="J9" s="19"/>
      <c r="K9" s="274"/>
      <c r="L9" s="19"/>
      <c r="M9" s="19"/>
      <c r="N9" s="19"/>
      <c r="O9" s="19"/>
      <c r="P9" s="338"/>
      <c r="Q9" s="19"/>
      <c r="R9" s="19"/>
      <c r="S9" s="341"/>
      <c r="T9" s="19"/>
      <c r="U9" s="338"/>
      <c r="V9" s="19"/>
      <c r="W9" s="19"/>
      <c r="X9" s="123"/>
      <c r="Y9" s="305">
        <f>IF(COUNT(D9:W9)&lt;8,AVERAGE(D9:W9),AVERAGE(SMALL(D9:W9,1),SMALL(D9:W9,2),SMALL(D9:W9,3),SMALL(D9:W9,4),SMALL(D9:W9,5),SMALL(D9:W9,6),SMALL(D9:W9,7),SMALL(D9:W9,8)))</f>
        <v>67</v>
      </c>
      <c r="Z9" s="307">
        <v>29.3</v>
      </c>
      <c r="AA9" s="216"/>
      <c r="AB9" s="2"/>
      <c r="AC9" s="2"/>
    </row>
    <row r="10" spans="1:29" ht="13.5" thickBot="1" x14ac:dyDescent="0.25">
      <c r="A10" s="54" t="s">
        <v>14</v>
      </c>
      <c r="B10" s="222">
        <v>5</v>
      </c>
      <c r="C10" s="19">
        <f>COUNT(D10:W10)</f>
        <v>1</v>
      </c>
      <c r="D10" s="368"/>
      <c r="E10" s="368"/>
      <c r="F10" s="368"/>
      <c r="G10" s="368"/>
      <c r="H10" s="368"/>
      <c r="I10" s="19">
        <v>70</v>
      </c>
      <c r="J10" s="19"/>
      <c r="K10" s="274"/>
      <c r="L10" s="19"/>
      <c r="M10" s="19"/>
      <c r="N10" s="19"/>
      <c r="O10" s="19"/>
      <c r="P10" s="338"/>
      <c r="Q10" s="19"/>
      <c r="R10" s="19"/>
      <c r="S10" s="341"/>
      <c r="T10" s="19"/>
      <c r="U10" s="338"/>
      <c r="V10" s="123"/>
      <c r="W10" s="19"/>
      <c r="X10" s="19"/>
      <c r="Y10" s="305">
        <f>IF(COUNT(D10:W10)&lt;8,AVERAGE(D10:W10),AVERAGE(SMALL(D10:W10,1),SMALL(D10:W10,2),SMALL(D10:W10,3),SMALL(D10:W10,4),SMALL(D10:W10,5),SMALL(D10:W10,6),SMALL(D10:W10,7),SMALL(D10:W10,8)))</f>
        <v>70</v>
      </c>
      <c r="Z10" s="307">
        <v>19.100000000000001</v>
      </c>
      <c r="AA10" s="216"/>
      <c r="AB10" s="2"/>
      <c r="AC10" s="2"/>
    </row>
    <row r="11" spans="1:29" ht="13.5" thickBot="1" x14ac:dyDescent="0.25">
      <c r="A11" s="54" t="s">
        <v>11</v>
      </c>
      <c r="B11" s="222">
        <v>6</v>
      </c>
      <c r="C11" s="19">
        <f>COUNT(D11:W11)</f>
        <v>1</v>
      </c>
      <c r="D11" s="368"/>
      <c r="E11" s="368"/>
      <c r="F11" s="368"/>
      <c r="G11" s="368"/>
      <c r="H11" s="368"/>
      <c r="I11" s="19">
        <v>70</v>
      </c>
      <c r="J11" s="19"/>
      <c r="K11" s="274"/>
      <c r="L11" s="19"/>
      <c r="M11" s="19"/>
      <c r="N11" s="19"/>
      <c r="O11" s="19"/>
      <c r="P11" s="338"/>
      <c r="Q11" s="19"/>
      <c r="R11" s="19"/>
      <c r="S11" s="341"/>
      <c r="T11" s="19"/>
      <c r="U11" s="338"/>
      <c r="V11" s="123"/>
      <c r="W11" s="19"/>
      <c r="X11" s="19"/>
      <c r="Y11" s="305">
        <f>IF(COUNT(D11:W11)&lt;8,AVERAGE(D11:W11),AVERAGE(SMALL(D11:W11,1),SMALL(D11:W11,2),SMALL(D11:W11,3),SMALL(D11:W11,4),SMALL(D11:W11,5),SMALL(D11:W11,6),SMALL(D11:W11,7),SMALL(D11:W11,8)))</f>
        <v>70</v>
      </c>
      <c r="Z11" s="308">
        <v>21.2</v>
      </c>
      <c r="AA11" s="216"/>
      <c r="AB11" s="2"/>
      <c r="AC11" s="2"/>
    </row>
    <row r="12" spans="1:29" ht="13.5" thickBot="1" x14ac:dyDescent="0.25">
      <c r="A12" s="54" t="s">
        <v>13</v>
      </c>
      <c r="B12" s="222">
        <v>7</v>
      </c>
      <c r="C12" s="238">
        <f>COUNT(D12:W12)</f>
        <v>1</v>
      </c>
      <c r="D12" s="370"/>
      <c r="E12" s="368"/>
      <c r="F12" s="370"/>
      <c r="G12" s="368"/>
      <c r="H12" s="370"/>
      <c r="I12" s="19">
        <v>71</v>
      </c>
      <c r="J12" s="238"/>
      <c r="K12" s="275"/>
      <c r="L12" s="238"/>
      <c r="M12" s="238"/>
      <c r="N12" s="238"/>
      <c r="O12" s="252"/>
      <c r="P12" s="339"/>
      <c r="Q12" s="238"/>
      <c r="R12" s="238"/>
      <c r="S12" s="365"/>
      <c r="T12" s="238"/>
      <c r="U12" s="339"/>
      <c r="V12" s="278"/>
      <c r="W12" s="238"/>
      <c r="X12" s="238"/>
      <c r="Y12" s="305">
        <f>IF(COUNT(D12:W12)&lt;8,AVERAGE(D12:W12),AVERAGE(SMALL(D12:W12,1),SMALL(D12:W12,2),SMALL(D12:W12,3),SMALL(D12:W12,4),SMALL(D12:W12,5),SMALL(D12:W12,6),SMALL(D12:W12,7),SMALL(D12:W12,8)))</f>
        <v>71</v>
      </c>
      <c r="Z12" s="306">
        <v>28.5</v>
      </c>
      <c r="AA12" s="216"/>
      <c r="AB12" s="2"/>
      <c r="AC12" s="2"/>
    </row>
    <row r="13" spans="1:29" ht="13.5" thickBot="1" x14ac:dyDescent="0.25">
      <c r="A13" s="54" t="s">
        <v>88</v>
      </c>
      <c r="B13" s="222">
        <v>8</v>
      </c>
      <c r="C13" s="19">
        <f>COUNT(D13:W13)</f>
        <v>1</v>
      </c>
      <c r="D13" s="373"/>
      <c r="E13" s="368"/>
      <c r="F13" s="368"/>
      <c r="G13" s="368"/>
      <c r="H13" s="368"/>
      <c r="I13" s="19">
        <v>73</v>
      </c>
      <c r="J13" s="19"/>
      <c r="K13" s="274"/>
      <c r="L13" s="19"/>
      <c r="M13" s="19"/>
      <c r="N13" s="19"/>
      <c r="O13" s="19"/>
      <c r="P13" s="338"/>
      <c r="Q13" s="19"/>
      <c r="R13" s="19"/>
      <c r="S13" s="341"/>
      <c r="T13" s="19"/>
      <c r="U13" s="338"/>
      <c r="V13" s="123"/>
      <c r="W13" s="19"/>
      <c r="X13" s="347"/>
      <c r="Y13" s="305">
        <f>IF(COUNT(D13:W13)&lt;8,AVERAGE(D13:W13),AVERAGE(SMALL(D13:W13,1),SMALL(D13:W13,2),SMALL(D13:W13,3),SMALL(D13:W13,4),SMALL(D13:W13,5),SMALL(D13:W13,6),SMALL(D13:W13,7),SMALL(D13:W13,8)))</f>
        <v>73</v>
      </c>
      <c r="Z13" s="310">
        <v>18.3</v>
      </c>
      <c r="AA13" s="216"/>
      <c r="AB13" s="2"/>
      <c r="AC13" s="2"/>
    </row>
    <row r="14" spans="1:29" ht="13.5" thickBot="1" x14ac:dyDescent="0.25">
      <c r="A14" s="54" t="s">
        <v>10</v>
      </c>
      <c r="B14" s="222">
        <v>9</v>
      </c>
      <c r="C14" s="251">
        <f>COUNT(D14:W14)</f>
        <v>1</v>
      </c>
      <c r="D14" s="375"/>
      <c r="E14" s="375"/>
      <c r="F14" s="374"/>
      <c r="G14" s="376"/>
      <c r="H14" s="374"/>
      <c r="I14" s="277">
        <v>73</v>
      </c>
      <c r="J14" s="277"/>
      <c r="K14" s="294"/>
      <c r="L14" s="277"/>
      <c r="M14" s="251"/>
      <c r="N14" s="251"/>
      <c r="O14" s="251"/>
      <c r="P14" s="366"/>
      <c r="Q14" s="251"/>
      <c r="R14" s="251"/>
      <c r="S14" s="366"/>
      <c r="T14" s="251"/>
      <c r="U14" s="366"/>
      <c r="V14" s="277"/>
      <c r="W14" s="251"/>
      <c r="X14" s="277"/>
      <c r="Y14" s="305">
        <f>IF(COUNT(D14:W14)&lt;8,AVERAGE(D14:W14),AVERAGE(SMALL(D14:W14,1),SMALL(D14:W14,2),SMALL(D14:W14,3),SMALL(D14:W14,4),SMALL(D14:W14,5),SMALL(D14:W14,6),SMALL(D14:W14,7),SMALL(D14:W14,8)))</f>
        <v>73</v>
      </c>
      <c r="Z14" s="393">
        <v>19.7</v>
      </c>
      <c r="AA14" s="216"/>
      <c r="AB14" s="2"/>
      <c r="AC14" s="2"/>
    </row>
    <row r="15" spans="1:29" ht="13.5" thickBot="1" x14ac:dyDescent="0.25">
      <c r="A15" s="54" t="s">
        <v>155</v>
      </c>
      <c r="B15" s="222">
        <v>10</v>
      </c>
      <c r="C15" s="19">
        <f>COUNT(D15:W15)</f>
        <v>1</v>
      </c>
      <c r="D15" s="368"/>
      <c r="E15" s="368"/>
      <c r="F15" s="368"/>
      <c r="G15" s="368"/>
      <c r="H15" s="368"/>
      <c r="I15" s="19">
        <v>73</v>
      </c>
      <c r="J15" s="19"/>
      <c r="K15" s="274"/>
      <c r="L15" s="19"/>
      <c r="M15" s="19"/>
      <c r="N15" s="19"/>
      <c r="O15" s="19"/>
      <c r="P15" s="338"/>
      <c r="Q15" s="19"/>
      <c r="R15" s="19"/>
      <c r="S15" s="341"/>
      <c r="T15" s="19"/>
      <c r="U15" s="338"/>
      <c r="V15" s="123"/>
      <c r="W15" s="19"/>
      <c r="X15" s="19"/>
      <c r="Y15" s="305">
        <f>IF(COUNT(D15:W15)&lt;8,AVERAGE(D15:W15),AVERAGE(SMALL(D15:W15,1),SMALL(D15:W15,2),SMALL(D15:W15,3),SMALL(D15:W15,4),SMALL(D15:W15,5),SMALL(D15:W15,6),SMALL(D15:W15,7),SMALL(D15:W15,8)))</f>
        <v>73</v>
      </c>
      <c r="Z15" s="309">
        <v>20.3</v>
      </c>
      <c r="AA15" s="216"/>
      <c r="AB15" s="2"/>
      <c r="AC15" s="2"/>
    </row>
    <row r="16" spans="1:29" ht="13.5" thickBot="1" x14ac:dyDescent="0.25">
      <c r="A16" s="54" t="s">
        <v>102</v>
      </c>
      <c r="B16" s="222">
        <v>11</v>
      </c>
      <c r="C16" s="19">
        <f>COUNT(D16:W16)</f>
        <v>1</v>
      </c>
      <c r="D16" s="377"/>
      <c r="E16" s="377"/>
      <c r="F16" s="368"/>
      <c r="G16" s="368"/>
      <c r="H16" s="371"/>
      <c r="I16" s="19">
        <v>73</v>
      </c>
      <c r="J16" s="19"/>
      <c r="K16" s="274"/>
      <c r="L16" s="232"/>
      <c r="M16" s="19"/>
      <c r="N16" s="19"/>
      <c r="O16" s="19"/>
      <c r="P16" s="340"/>
      <c r="Q16" s="19"/>
      <c r="R16" s="232"/>
      <c r="S16" s="341"/>
      <c r="T16" s="19"/>
      <c r="U16" s="340"/>
      <c r="V16" s="123"/>
      <c r="W16" s="19"/>
      <c r="X16" s="19"/>
      <c r="Y16" s="305">
        <f>IF(COUNT(D16:W16)&lt;8,AVERAGE(D16:W16),AVERAGE(SMALL(D16:W16,1),SMALL(D16:W16,2),SMALL(D16:W16,3),SMALL(D16:W16,4),SMALL(D16:W16,5),SMALL(D16:W16,6),SMALL(D16:W16,7),SMALL(D16:W16,8)))</f>
        <v>73</v>
      </c>
      <c r="Z16" s="309">
        <v>25.9</v>
      </c>
      <c r="AA16" s="216"/>
      <c r="AC16" s="2"/>
    </row>
    <row r="17" spans="1:33" ht="13.5" thickBot="1" x14ac:dyDescent="0.25">
      <c r="A17" s="59" t="s">
        <v>156</v>
      </c>
      <c r="B17" s="345">
        <v>12</v>
      </c>
      <c r="C17" s="19">
        <f>COUNT(D17:W17)</f>
        <v>1</v>
      </c>
      <c r="D17" s="368"/>
      <c r="E17" s="368"/>
      <c r="F17" s="368"/>
      <c r="G17" s="368"/>
      <c r="H17" s="368"/>
      <c r="I17" s="19">
        <v>73</v>
      </c>
      <c r="J17" s="19"/>
      <c r="K17" s="274"/>
      <c r="L17" s="19"/>
      <c r="M17" s="19"/>
      <c r="N17" s="19"/>
      <c r="O17" s="19"/>
      <c r="P17" s="338"/>
      <c r="Q17" s="19"/>
      <c r="R17" s="19"/>
      <c r="S17" s="341"/>
      <c r="T17" s="19"/>
      <c r="U17" s="338"/>
      <c r="V17" s="123"/>
      <c r="W17" s="19"/>
      <c r="X17" s="349"/>
      <c r="Y17" s="305">
        <f>IF(COUNT(D17:W17)&lt;8,AVERAGE(D17:W17),AVERAGE(SMALL(D17:W17,1),SMALL(D17:W17,2),SMALL(D17:W17,3),SMALL(D17:W17,4),SMALL(D17:W17,5),SMALL(D17:W17,6),SMALL(D17:W17,7),SMALL(D17:W17,8)))</f>
        <v>73</v>
      </c>
      <c r="Z17" s="309">
        <v>45</v>
      </c>
      <c r="AA17" s="216"/>
      <c r="AC17" s="2"/>
    </row>
    <row r="18" spans="1:33" ht="13.5" thickBot="1" x14ac:dyDescent="0.25">
      <c r="A18" s="59" t="s">
        <v>98</v>
      </c>
      <c r="B18" s="345">
        <v>17</v>
      </c>
      <c r="C18" s="19">
        <f>COUNT(D18:W18)</f>
        <v>1</v>
      </c>
      <c r="D18" s="368"/>
      <c r="E18" s="371"/>
      <c r="F18" s="368"/>
      <c r="G18" s="368"/>
      <c r="H18" s="368"/>
      <c r="I18" s="19">
        <v>76</v>
      </c>
      <c r="J18" s="19"/>
      <c r="K18" s="274"/>
      <c r="L18" s="19"/>
      <c r="M18" s="19"/>
      <c r="N18" s="19"/>
      <c r="O18" s="19"/>
      <c r="P18" s="338"/>
      <c r="Q18" s="19"/>
      <c r="R18" s="19"/>
      <c r="S18" s="341"/>
      <c r="T18" s="19"/>
      <c r="U18" s="338"/>
      <c r="V18" s="123"/>
      <c r="W18" s="19"/>
      <c r="X18" s="347"/>
      <c r="Y18" s="305">
        <f>IF(COUNT(D18:W18)&lt;8,AVERAGE(D18:W18),AVERAGE(SMALL(D18:W18,1),SMALL(D18:W18,2),SMALL(D18:W18,3),SMALL(D18:W18,4),SMALL(D18:W18,5),SMALL(D18:W18,6),SMALL(D18:W18,7),SMALL(D18:W18,8)))</f>
        <v>76</v>
      </c>
      <c r="Z18" s="309">
        <v>40.799999999999997</v>
      </c>
      <c r="AA18" s="216"/>
      <c r="AC18" s="2"/>
    </row>
    <row r="19" spans="1:33" ht="13.5" thickBot="1" x14ac:dyDescent="0.25">
      <c r="A19" s="59" t="s">
        <v>91</v>
      </c>
      <c r="B19" s="345">
        <v>13</v>
      </c>
      <c r="C19" s="19">
        <f>COUNT(D19:W19)</f>
        <v>1</v>
      </c>
      <c r="D19" s="368"/>
      <c r="E19" s="368"/>
      <c r="F19" s="368"/>
      <c r="G19" s="368"/>
      <c r="H19" s="368"/>
      <c r="I19" s="19">
        <v>77</v>
      </c>
      <c r="J19" s="19"/>
      <c r="K19" s="274"/>
      <c r="L19" s="19"/>
      <c r="M19" s="19"/>
      <c r="N19" s="19"/>
      <c r="O19" s="19"/>
      <c r="P19" s="338"/>
      <c r="Q19" s="19"/>
      <c r="R19" s="19"/>
      <c r="S19" s="341"/>
      <c r="T19" s="19"/>
      <c r="U19" s="338"/>
      <c r="V19" s="123"/>
      <c r="W19" s="19"/>
      <c r="X19" s="347"/>
      <c r="Y19" s="305">
        <f>IF(COUNT(D19:W19)&lt;8,AVERAGE(D19:W19),AVERAGE(SMALL(D19:W19,1),SMALL(D19:W19,2),SMALL(D19:W19,3),SMALL(D19:W19,4),SMALL(D19:W19,5),SMALL(D19:W19,6),SMALL(D19:W19,7),SMALL(D19:W19,8)))</f>
        <v>77</v>
      </c>
      <c r="Z19" s="309">
        <v>30.9</v>
      </c>
      <c r="AA19" s="216"/>
      <c r="AC19" s="2"/>
    </row>
    <row r="20" spans="1:33" ht="13.5" thickBot="1" x14ac:dyDescent="0.25">
      <c r="A20" s="59" t="s">
        <v>28</v>
      </c>
      <c r="B20" s="345">
        <v>15</v>
      </c>
      <c r="C20" s="19">
        <f>COUNT(D20:W20)</f>
        <v>1</v>
      </c>
      <c r="D20" s="368"/>
      <c r="E20" s="368"/>
      <c r="F20" s="368"/>
      <c r="G20" s="368"/>
      <c r="H20" s="368"/>
      <c r="I20" s="19">
        <v>80</v>
      </c>
      <c r="J20" s="19"/>
      <c r="K20" s="274"/>
      <c r="L20" s="19"/>
      <c r="M20" s="19"/>
      <c r="N20" s="19"/>
      <c r="O20" s="19"/>
      <c r="P20" s="338"/>
      <c r="Q20" s="19"/>
      <c r="R20" s="19"/>
      <c r="S20" s="341"/>
      <c r="T20" s="19"/>
      <c r="U20" s="338"/>
      <c r="V20" s="179"/>
      <c r="W20" s="19"/>
      <c r="X20" s="362"/>
      <c r="Y20" s="305">
        <f>IF(COUNT(D20:W20)&lt;8,AVERAGE(D20:W20),AVERAGE(SMALL(D20:W20,1),SMALL(D20:W20,2),SMALL(D20:W20,3),SMALL(D20:W20,4),SMALL(D20:W20,5),SMALL(D20:W20,6),SMALL(D20:W20,7),SMALL(D20:W20,8)))</f>
        <v>80</v>
      </c>
      <c r="Z20" s="309">
        <v>22</v>
      </c>
      <c r="AA20" s="216"/>
      <c r="AC20" s="2"/>
    </row>
    <row r="21" spans="1:33" ht="13.5" thickBot="1" x14ac:dyDescent="0.25">
      <c r="A21" s="59" t="s">
        <v>117</v>
      </c>
      <c r="B21" s="348">
        <v>14</v>
      </c>
      <c r="C21" s="238">
        <f>COUNT(D21:W21)</f>
        <v>1</v>
      </c>
      <c r="D21" s="370"/>
      <c r="E21" s="370"/>
      <c r="F21" s="370"/>
      <c r="G21" s="370"/>
      <c r="H21" s="370"/>
      <c r="I21" s="238">
        <v>81</v>
      </c>
      <c r="J21" s="238"/>
      <c r="K21" s="275"/>
      <c r="L21" s="238"/>
      <c r="M21" s="238"/>
      <c r="N21" s="238"/>
      <c r="O21" s="238"/>
      <c r="P21" s="339"/>
      <c r="Q21" s="238"/>
      <c r="R21" s="238"/>
      <c r="S21" s="365"/>
      <c r="T21" s="238"/>
      <c r="U21" s="339"/>
      <c r="V21" s="278"/>
      <c r="W21" s="238"/>
      <c r="X21" s="347"/>
      <c r="Y21" s="360">
        <f>IF(COUNT(D21:W21)&lt;8,AVERAGE(D21:W21),AVERAGE(SMALL(D21:W21,1),SMALL(D21:W21,2),SMALL(D21:W21,3),SMALL(D21:W21,4),SMALL(D21:W21,5),SMALL(D21:W21,6),SMALL(D21:W21,7),SMALL(D21:W21,8)))</f>
        <v>81</v>
      </c>
      <c r="Z21" s="350">
        <v>24.4</v>
      </c>
      <c r="AA21" s="351"/>
      <c r="AC21" s="2"/>
    </row>
    <row r="22" spans="1:33" ht="13.5" thickBot="1" x14ac:dyDescent="0.25">
      <c r="A22" s="346" t="s">
        <v>157</v>
      </c>
      <c r="B22" s="354">
        <v>16</v>
      </c>
      <c r="C22" s="231">
        <f>COUNT(D22:W22)</f>
        <v>1</v>
      </c>
      <c r="D22" s="378"/>
      <c r="E22" s="378"/>
      <c r="F22" s="378"/>
      <c r="G22" s="378"/>
      <c r="H22" s="378"/>
      <c r="I22" s="231">
        <v>83</v>
      </c>
      <c r="J22" s="231"/>
      <c r="K22" s="356"/>
      <c r="L22" s="231"/>
      <c r="M22" s="231"/>
      <c r="N22" s="364"/>
      <c r="O22" s="231"/>
      <c r="P22" s="355"/>
      <c r="Q22" s="364"/>
      <c r="R22" s="231"/>
      <c r="S22" s="367"/>
      <c r="T22" s="231"/>
      <c r="U22" s="355"/>
      <c r="V22" s="199"/>
      <c r="W22" s="231"/>
      <c r="X22" s="357"/>
      <c r="Y22" s="361">
        <f>IF(COUNT(D22:W22)&lt;8,AVERAGE(D22:W22),AVERAGE(SMALL(D22:W22,1),SMALL(D22:W22,2),SMALL(D22:W22,3),SMALL(D22:W22,4),SMALL(D22:W22,5),SMALL(D22:W22,6),SMALL(D22:W22,7),SMALL(D22:W22,8)))</f>
        <v>83</v>
      </c>
      <c r="Z22" s="358">
        <v>14.8</v>
      </c>
      <c r="AA22" s="359"/>
      <c r="AC22" s="335"/>
      <c r="AD22" s="1"/>
      <c r="AE22" s="1"/>
      <c r="AF22" s="1"/>
      <c r="AG22" s="334"/>
    </row>
    <row r="23" spans="1:33" ht="14.25" thickTop="1" thickBot="1" x14ac:dyDescent="0.25">
      <c r="A23" s="24" t="s">
        <v>8</v>
      </c>
      <c r="B23" s="18"/>
      <c r="C23" s="180">
        <f>SUM(C6:C22)</f>
        <v>17</v>
      </c>
      <c r="D23" s="68"/>
      <c r="E23" s="36"/>
      <c r="F23" s="36"/>
      <c r="G23" s="36"/>
      <c r="H23" s="36"/>
      <c r="I23" s="68"/>
      <c r="J23" s="68"/>
      <c r="K23" s="36"/>
      <c r="L23" s="36"/>
      <c r="M23" s="36"/>
      <c r="N23" s="36"/>
      <c r="O23" s="36"/>
      <c r="P23" s="36"/>
      <c r="Q23" s="66"/>
      <c r="R23" s="66"/>
      <c r="S23" s="36"/>
      <c r="T23" s="68"/>
      <c r="U23" s="36"/>
      <c r="V23" s="68"/>
      <c r="W23" s="68"/>
      <c r="X23" s="230" t="s">
        <v>104</v>
      </c>
      <c r="Y23" s="223"/>
      <c r="Z23" s="352"/>
      <c r="AA23" s="353"/>
      <c r="AC23" s="335"/>
      <c r="AD23" s="334"/>
      <c r="AE23" s="334"/>
      <c r="AF23" s="334"/>
      <c r="AG23" s="334"/>
    </row>
    <row r="24" spans="1:33" x14ac:dyDescent="0.2">
      <c r="A24" s="24" t="s">
        <v>5</v>
      </c>
      <c r="B24" s="18"/>
      <c r="C24" s="19"/>
      <c r="D24" s="18"/>
      <c r="E24" s="18"/>
      <c r="F24" s="18"/>
      <c r="G24" s="18"/>
      <c r="H24" s="18"/>
      <c r="I24" s="18">
        <f>COUNT(I6:I22)</f>
        <v>17</v>
      </c>
      <c r="J24" s="18">
        <f>COUNT(J6:J22)</f>
        <v>0</v>
      </c>
      <c r="K24" s="18">
        <f>COUNT(K6:K22)</f>
        <v>0</v>
      </c>
      <c r="L24" s="18">
        <f>COUNT(L6:L22)</f>
        <v>0</v>
      </c>
      <c r="M24" s="18">
        <f>COUNT(M6:M22)</f>
        <v>0</v>
      </c>
      <c r="N24" s="18">
        <f>COUNT(N6:N22)</f>
        <v>0</v>
      </c>
      <c r="O24" s="18">
        <f>COUNT(O6:O22)</f>
        <v>0</v>
      </c>
      <c r="P24" s="18">
        <f>COUNT(P6:P22)</f>
        <v>0</v>
      </c>
      <c r="Q24" s="18">
        <f>COUNT(Q6:Q22)</f>
        <v>0</v>
      </c>
      <c r="R24" s="18">
        <f>COUNT(R6:R22)</f>
        <v>0</v>
      </c>
      <c r="S24" s="18">
        <f>COUNT(S6:S22)</f>
        <v>0</v>
      </c>
      <c r="T24" s="18">
        <f>COUNT(T6:T22)</f>
        <v>0</v>
      </c>
      <c r="U24" s="18">
        <f>COUNT(U6:U22)</f>
        <v>0</v>
      </c>
      <c r="V24" s="18">
        <f>COUNT(V6:V22)</f>
        <v>0</v>
      </c>
      <c r="W24" s="18">
        <f>COUNT(W6:W22)</f>
        <v>0</v>
      </c>
      <c r="X24" s="218" t="e">
        <f>SUM(#REF!+D24+E24+F24+H24+I24+J24+M24+N24+O24+Q24+R24+S24+T24+V24+W24)/16</f>
        <v>#REF!</v>
      </c>
      <c r="Y24" s="42"/>
      <c r="Z24" s="333"/>
      <c r="AA24" s="333"/>
      <c r="AC24" s="335"/>
      <c r="AD24" s="334"/>
      <c r="AE24" s="334"/>
      <c r="AF24" s="334"/>
      <c r="AG24" s="334"/>
    </row>
    <row r="25" spans="1:33" ht="13.5" thickBot="1" x14ac:dyDescent="0.25">
      <c r="A25" s="24" t="s">
        <v>9</v>
      </c>
      <c r="B25" s="20"/>
      <c r="C25" s="21"/>
      <c r="D25" s="253"/>
      <c r="E25" s="253"/>
      <c r="F25" s="253"/>
      <c r="G25" s="254"/>
      <c r="H25" s="253"/>
      <c r="I25" s="253">
        <f>AVERAGE(I6:I22)</f>
        <v>72.941176470588232</v>
      </c>
      <c r="J25" s="253" t="e">
        <f>AVERAGE(J6:J22)</f>
        <v>#DIV/0!</v>
      </c>
      <c r="K25" s="253" t="e">
        <f>AVERAGE(K6:K22)</f>
        <v>#DIV/0!</v>
      </c>
      <c r="L25" s="253" t="e">
        <f>AVERAGE(L6:L22)</f>
        <v>#DIV/0!</v>
      </c>
      <c r="M25" s="253" t="e">
        <f>AVERAGE(M6:M22)</f>
        <v>#DIV/0!</v>
      </c>
      <c r="N25" s="253" t="e">
        <f>AVERAGE(N6:N22)</f>
        <v>#DIV/0!</v>
      </c>
      <c r="O25" s="253" t="e">
        <f>AVERAGE(O6:O22)</f>
        <v>#DIV/0!</v>
      </c>
      <c r="P25" s="253" t="e">
        <f>AVERAGE(P6:P22)</f>
        <v>#DIV/0!</v>
      </c>
      <c r="Q25" s="253" t="e">
        <f>AVERAGE(Q6:Q22)</f>
        <v>#DIV/0!</v>
      </c>
      <c r="R25" s="253" t="e">
        <f>AVERAGE(R6:R22)</f>
        <v>#DIV/0!</v>
      </c>
      <c r="S25" s="253" t="e">
        <f>AVERAGE(S6:S22)</f>
        <v>#DIV/0!</v>
      </c>
      <c r="T25" s="253" t="e">
        <f>AVERAGE(T6:T22)</f>
        <v>#DIV/0!</v>
      </c>
      <c r="U25" s="253" t="e">
        <f>AVERAGE(U6:U22)</f>
        <v>#DIV/0!</v>
      </c>
      <c r="V25" s="253" t="e">
        <f>AVERAGE(V6:V22)</f>
        <v>#DIV/0!</v>
      </c>
      <c r="W25" s="253" t="e">
        <f>AVERAGE(W6:W22)</f>
        <v>#DIV/0!</v>
      </c>
      <c r="X25" s="218" t="e">
        <f>SUM(#REF!+D25+E25+F25+H25+I25+J25+M25+N25+O25+Q25+R25+S25+T25+V25+W25)/16</f>
        <v>#REF!</v>
      </c>
      <c r="Y25" s="27"/>
      <c r="Z25" s="333"/>
      <c r="AA25" s="333"/>
      <c r="AB25" s="3"/>
      <c r="AC25" s="333"/>
    </row>
    <row r="26" spans="1:33" ht="13.5" thickBot="1" x14ac:dyDescent="0.25">
      <c r="A26" s="386" t="s">
        <v>29</v>
      </c>
      <c r="B26" s="22"/>
      <c r="C26" s="2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86"/>
      <c r="R26" s="186"/>
      <c r="S26" s="22"/>
      <c r="T26" s="22"/>
      <c r="U26" s="186"/>
      <c r="V26" s="191"/>
      <c r="W26" s="191"/>
      <c r="X26" s="26"/>
      <c r="Y26" s="28">
        <f>AVERAGE(Y6:Y22)</f>
        <v>72.941176470588232</v>
      </c>
      <c r="AB26" s="3"/>
      <c r="AC26" s="196"/>
    </row>
    <row r="27" spans="1:33" x14ac:dyDescent="0.2">
      <c r="A27" s="387" t="s">
        <v>32</v>
      </c>
      <c r="B27" s="384"/>
      <c r="C27" s="22"/>
      <c r="D27" s="26"/>
      <c r="E27" s="45" t="s">
        <v>107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390"/>
      <c r="R27" s="186"/>
      <c r="S27" s="22"/>
      <c r="T27" s="22"/>
      <c r="U27" s="186"/>
      <c r="V27" s="186"/>
      <c r="W27" s="186"/>
      <c r="X27" s="22"/>
      <c r="Y27" s="23"/>
      <c r="AB27" s="195"/>
      <c r="AC27" s="196"/>
    </row>
    <row r="28" spans="1:33" ht="13.5" thickBot="1" x14ac:dyDescent="0.25">
      <c r="A28" s="394" t="s">
        <v>30</v>
      </c>
      <c r="B28" s="385"/>
      <c r="C28" s="44"/>
      <c r="D28" s="389"/>
      <c r="E28" s="48" t="s">
        <v>108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391"/>
      <c r="R28" s="379"/>
      <c r="S28" s="44"/>
      <c r="T28" s="44"/>
      <c r="U28" s="379"/>
      <c r="V28" s="379"/>
      <c r="W28" s="379"/>
      <c r="X28" s="44"/>
      <c r="Y28" s="382"/>
    </row>
    <row r="29" spans="1:33" x14ac:dyDescent="0.2">
      <c r="A29" s="388" t="s">
        <v>31</v>
      </c>
      <c r="B29" s="384"/>
      <c r="C29" s="22"/>
      <c r="D29" s="2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186"/>
      <c r="R29" s="186"/>
      <c r="S29" s="22"/>
      <c r="T29" s="22"/>
      <c r="U29" s="186"/>
      <c r="V29" s="186"/>
      <c r="W29" s="186"/>
      <c r="X29" s="22"/>
      <c r="Y29" s="383"/>
    </row>
    <row r="30" spans="1:33" ht="13.5" thickBot="1" x14ac:dyDescent="0.25">
      <c r="A30" s="344" t="s">
        <v>103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1"/>
      <c r="R30" s="381"/>
      <c r="S30" s="380"/>
      <c r="T30" s="380"/>
      <c r="U30" s="381"/>
      <c r="V30" s="381"/>
      <c r="W30" s="381"/>
      <c r="X30" s="380"/>
      <c r="Y30" s="380"/>
    </row>
    <row r="31" spans="1:33" ht="13.5" thickBot="1" x14ac:dyDescent="0.25">
      <c r="A31" s="62" t="s">
        <v>158</v>
      </c>
      <c r="B31" s="51"/>
    </row>
  </sheetData>
  <sortState xmlns:xlrd2="http://schemas.microsoft.com/office/spreadsheetml/2017/richdata2" ref="A6:I22">
    <sortCondition ref="I6:I22"/>
  </sortState>
  <mergeCells count="1">
    <mergeCell ref="A1:Y1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workbookViewId="0">
      <selection activeCell="K30" sqref="K30"/>
    </sheetView>
  </sheetViews>
  <sheetFormatPr defaultRowHeight="12.75" x14ac:dyDescent="0.2"/>
  <cols>
    <col min="1" max="1" width="22.7109375" bestFit="1" customWidth="1"/>
    <col min="2" max="2" width="7.5703125" style="187" customWidth="1"/>
    <col min="3" max="3" width="9.28515625" bestFit="1" customWidth="1"/>
    <col min="4" max="4" width="18.28515625" bestFit="1" customWidth="1"/>
    <col min="5" max="5" width="6.85546875" style="187" customWidth="1"/>
    <col min="6" max="6" width="9.28515625" style="187" bestFit="1" customWidth="1"/>
    <col min="7" max="7" width="18.28515625" style="258" customWidth="1"/>
    <col min="10" max="10" width="17.85546875" bestFit="1" customWidth="1"/>
  </cols>
  <sheetData>
    <row r="1" spans="1:12" ht="13.5" thickBot="1" x14ac:dyDescent="0.25"/>
    <row r="2" spans="1:12" ht="13.5" thickBot="1" x14ac:dyDescent="0.25">
      <c r="A2" s="423" t="s">
        <v>121</v>
      </c>
      <c r="B2" s="424"/>
      <c r="C2" s="425"/>
      <c r="D2" s="426" t="s">
        <v>124</v>
      </c>
      <c r="E2" s="427"/>
      <c r="F2" s="427"/>
      <c r="G2" s="426" t="s">
        <v>127</v>
      </c>
      <c r="H2" s="427"/>
      <c r="I2" s="428"/>
      <c r="J2" s="421" t="s">
        <v>125</v>
      </c>
      <c r="K2" s="422"/>
    </row>
    <row r="3" spans="1:12" ht="13.5" thickBot="1" x14ac:dyDescent="0.25">
      <c r="A3" s="259"/>
      <c r="B3" s="260" t="s">
        <v>122</v>
      </c>
      <c r="C3" s="261" t="s">
        <v>123</v>
      </c>
      <c r="D3" s="265"/>
      <c r="E3" s="266" t="s">
        <v>122</v>
      </c>
      <c r="F3" s="267" t="s">
        <v>123</v>
      </c>
      <c r="G3" s="282"/>
      <c r="H3" s="283" t="s">
        <v>122</v>
      </c>
      <c r="I3" s="284" t="s">
        <v>123</v>
      </c>
      <c r="K3" s="249" t="s">
        <v>122</v>
      </c>
      <c r="L3" s="250" t="s">
        <v>123</v>
      </c>
    </row>
    <row r="4" spans="1:12" x14ac:dyDescent="0.2">
      <c r="A4" s="245" t="s">
        <v>24</v>
      </c>
      <c r="B4" s="243">
        <v>1</v>
      </c>
      <c r="C4" s="262"/>
      <c r="D4" s="268" t="s">
        <v>10</v>
      </c>
      <c r="E4" s="257">
        <v>1</v>
      </c>
      <c r="F4" s="279"/>
      <c r="G4" s="276" t="s">
        <v>10</v>
      </c>
      <c r="H4" s="290">
        <v>1</v>
      </c>
      <c r="I4" s="285"/>
      <c r="J4" s="264" t="s">
        <v>10</v>
      </c>
      <c r="K4" s="242">
        <v>1</v>
      </c>
      <c r="L4" s="285"/>
    </row>
    <row r="5" spans="1:12" ht="13.5" thickBot="1" x14ac:dyDescent="0.25">
      <c r="A5" s="240" t="s">
        <v>88</v>
      </c>
      <c r="B5" s="243">
        <v>1</v>
      </c>
      <c r="C5" s="262"/>
      <c r="D5" s="35" t="s">
        <v>12</v>
      </c>
      <c r="E5" s="271">
        <v>1</v>
      </c>
      <c r="F5" s="280"/>
      <c r="G5" s="286" t="s">
        <v>13</v>
      </c>
      <c r="H5" s="189">
        <v>1</v>
      </c>
      <c r="I5" s="287"/>
      <c r="J5" s="263" t="s">
        <v>96</v>
      </c>
      <c r="K5" s="244">
        <v>1</v>
      </c>
      <c r="L5" s="295">
        <v>89</v>
      </c>
    </row>
    <row r="6" spans="1:12" ht="13.5" thickBot="1" x14ac:dyDescent="0.25">
      <c r="A6" s="240" t="s">
        <v>91</v>
      </c>
      <c r="B6" s="243">
        <v>1</v>
      </c>
      <c r="C6" s="262"/>
      <c r="D6" s="269" t="s">
        <v>11</v>
      </c>
      <c r="E6" s="248">
        <v>1</v>
      </c>
      <c r="F6" s="281">
        <v>71</v>
      </c>
      <c r="G6" s="288" t="s">
        <v>102</v>
      </c>
      <c r="H6" s="291">
        <v>1</v>
      </c>
      <c r="I6" s="289">
        <v>82</v>
      </c>
      <c r="J6" s="264" t="s">
        <v>13</v>
      </c>
      <c r="K6" s="301">
        <v>2</v>
      </c>
      <c r="L6" s="296"/>
    </row>
    <row r="7" spans="1:12" ht="13.5" thickBot="1" x14ac:dyDescent="0.25">
      <c r="A7" s="241" t="s">
        <v>116</v>
      </c>
      <c r="B7" s="244">
        <v>1</v>
      </c>
      <c r="C7" s="263">
        <v>76</v>
      </c>
      <c r="D7" s="268" t="s">
        <v>13</v>
      </c>
      <c r="E7" s="257">
        <v>2</v>
      </c>
      <c r="F7" s="279"/>
      <c r="G7" s="276" t="s">
        <v>12</v>
      </c>
      <c r="H7" s="290">
        <v>2</v>
      </c>
      <c r="I7" s="285"/>
      <c r="J7" s="263" t="s">
        <v>89</v>
      </c>
      <c r="K7" s="244">
        <v>2</v>
      </c>
      <c r="L7" s="295">
        <v>93</v>
      </c>
    </row>
    <row r="8" spans="1:12" x14ac:dyDescent="0.2">
      <c r="A8" s="240" t="s">
        <v>14</v>
      </c>
      <c r="B8" s="242">
        <v>2</v>
      </c>
      <c r="C8" s="264"/>
      <c r="D8" s="35" t="s">
        <v>92</v>
      </c>
      <c r="E8" s="271">
        <v>2</v>
      </c>
      <c r="F8" s="280"/>
      <c r="G8" s="286" t="s">
        <v>89</v>
      </c>
      <c r="H8" s="189">
        <v>2</v>
      </c>
      <c r="I8" s="287"/>
      <c r="J8" s="264" t="s">
        <v>102</v>
      </c>
      <c r="K8" s="242">
        <v>3</v>
      </c>
      <c r="L8" s="296"/>
    </row>
    <row r="9" spans="1:12" ht="13.5" thickBot="1" x14ac:dyDescent="0.25">
      <c r="A9" s="240" t="s">
        <v>13</v>
      </c>
      <c r="B9" s="243">
        <v>2</v>
      </c>
      <c r="C9" s="262"/>
      <c r="D9" s="269" t="s">
        <v>117</v>
      </c>
      <c r="E9" s="248">
        <v>2</v>
      </c>
      <c r="F9" s="281">
        <v>79</v>
      </c>
      <c r="G9" s="288" t="s">
        <v>118</v>
      </c>
      <c r="H9" s="291">
        <v>2</v>
      </c>
      <c r="I9" s="289">
        <v>81</v>
      </c>
      <c r="J9" s="263" t="s">
        <v>11</v>
      </c>
      <c r="K9" s="302">
        <v>3</v>
      </c>
      <c r="L9" s="297">
        <v>96</v>
      </c>
    </row>
    <row r="10" spans="1:12" x14ac:dyDescent="0.2">
      <c r="A10" s="240" t="s">
        <v>92</v>
      </c>
      <c r="B10" s="243">
        <v>2</v>
      </c>
      <c r="C10" s="262"/>
      <c r="D10" s="268" t="s">
        <v>88</v>
      </c>
      <c r="E10" s="257">
        <v>3</v>
      </c>
      <c r="F10" s="279"/>
      <c r="G10" s="276" t="s">
        <v>14</v>
      </c>
      <c r="H10" s="290">
        <v>3</v>
      </c>
      <c r="I10" s="285"/>
      <c r="J10" s="264" t="s">
        <v>14</v>
      </c>
      <c r="K10" s="242">
        <v>4</v>
      </c>
      <c r="L10" s="296"/>
    </row>
    <row r="11" spans="1:12" ht="13.5" thickBot="1" x14ac:dyDescent="0.25">
      <c r="A11" s="240" t="s">
        <v>10</v>
      </c>
      <c r="B11" s="244">
        <v>2</v>
      </c>
      <c r="C11" s="263">
        <v>75</v>
      </c>
      <c r="D11" s="35" t="s">
        <v>102</v>
      </c>
      <c r="E11" s="271">
        <v>3</v>
      </c>
      <c r="F11" s="280"/>
      <c r="G11" s="286" t="s">
        <v>11</v>
      </c>
      <c r="H11" s="189">
        <v>3</v>
      </c>
      <c r="I11" s="287"/>
      <c r="J11" s="263" t="s">
        <v>117</v>
      </c>
      <c r="K11" s="244">
        <v>4</v>
      </c>
      <c r="L11" s="295">
        <v>99</v>
      </c>
    </row>
    <row r="12" spans="1:12" ht="13.5" thickBot="1" x14ac:dyDescent="0.25">
      <c r="A12" s="240" t="s">
        <v>12</v>
      </c>
      <c r="B12" s="242">
        <v>3</v>
      </c>
      <c r="C12" s="264"/>
      <c r="D12" s="35" t="s">
        <v>96</v>
      </c>
      <c r="E12" s="271">
        <v>3</v>
      </c>
      <c r="F12" s="280"/>
      <c r="G12" s="288" t="s">
        <v>128</v>
      </c>
      <c r="H12" s="291">
        <v>3</v>
      </c>
      <c r="I12" s="298">
        <v>77</v>
      </c>
      <c r="J12" s="264" t="s">
        <v>12</v>
      </c>
      <c r="K12" s="242">
        <v>5</v>
      </c>
      <c r="L12" s="296"/>
    </row>
    <row r="13" spans="1:12" ht="13.5" thickBot="1" x14ac:dyDescent="0.25">
      <c r="A13" s="240" t="s">
        <v>102</v>
      </c>
      <c r="B13" s="243">
        <v>3</v>
      </c>
      <c r="C13" s="262"/>
      <c r="D13" s="269" t="s">
        <v>126</v>
      </c>
      <c r="E13" s="248">
        <v>3</v>
      </c>
      <c r="F13" s="244">
        <v>68</v>
      </c>
      <c r="G13" s="196"/>
      <c r="J13" s="263" t="s">
        <v>128</v>
      </c>
      <c r="K13" s="244">
        <v>5</v>
      </c>
      <c r="L13" s="295">
        <v>114</v>
      </c>
    </row>
    <row r="14" spans="1:12" ht="13.5" thickBot="1" x14ac:dyDescent="0.25">
      <c r="A14" s="239" t="s">
        <v>118</v>
      </c>
      <c r="B14" s="244">
        <v>3</v>
      </c>
      <c r="C14" s="263">
        <v>87</v>
      </c>
      <c r="D14" s="268" t="s">
        <v>91</v>
      </c>
      <c r="E14" s="257">
        <v>4</v>
      </c>
      <c r="F14" s="242"/>
      <c r="G14" s="196"/>
      <c r="J14" s="299" t="s">
        <v>88</v>
      </c>
      <c r="K14" s="303">
        <v>6</v>
      </c>
      <c r="L14" s="300">
        <v>89</v>
      </c>
    </row>
    <row r="15" spans="1:12" x14ac:dyDescent="0.2">
      <c r="A15" s="179" t="s">
        <v>98</v>
      </c>
      <c r="D15" s="37" t="s">
        <v>116</v>
      </c>
      <c r="E15" s="271">
        <v>4</v>
      </c>
      <c r="F15" s="243"/>
      <c r="G15" s="196"/>
    </row>
    <row r="16" spans="1:12" x14ac:dyDescent="0.2">
      <c r="A16" s="179" t="s">
        <v>11</v>
      </c>
      <c r="D16" s="35" t="s">
        <v>14</v>
      </c>
      <c r="E16" s="271">
        <v>4</v>
      </c>
      <c r="F16" s="243"/>
      <c r="G16" s="196"/>
    </row>
    <row r="17" spans="1:11" ht="13.5" thickBot="1" x14ac:dyDescent="0.25">
      <c r="A17" s="221" t="s">
        <v>113</v>
      </c>
      <c r="D17" s="270" t="s">
        <v>25</v>
      </c>
      <c r="E17" s="248">
        <v>4</v>
      </c>
      <c r="F17" s="244">
        <v>76</v>
      </c>
      <c r="G17" s="196"/>
    </row>
    <row r="18" spans="1:11" x14ac:dyDescent="0.2">
      <c r="A18" s="179" t="s">
        <v>94</v>
      </c>
    </row>
    <row r="19" spans="1:11" x14ac:dyDescent="0.2">
      <c r="A19" s="179" t="s">
        <v>112</v>
      </c>
      <c r="D19" s="195"/>
    </row>
    <row r="20" spans="1:11" x14ac:dyDescent="0.2">
      <c r="A20" s="179" t="s">
        <v>120</v>
      </c>
      <c r="D20" s="195"/>
    </row>
    <row r="21" spans="1:11" x14ac:dyDescent="0.2">
      <c r="A21" s="179" t="s">
        <v>96</v>
      </c>
      <c r="D21" s="195"/>
    </row>
    <row r="22" spans="1:11" x14ac:dyDescent="0.2">
      <c r="A22" s="179" t="s">
        <v>28</v>
      </c>
      <c r="D22" s="195"/>
    </row>
    <row r="23" spans="1:11" x14ac:dyDescent="0.2">
      <c r="A23" s="82" t="s">
        <v>114</v>
      </c>
      <c r="D23" s="195"/>
    </row>
    <row r="24" spans="1:11" x14ac:dyDescent="0.2">
      <c r="A24" s="221" t="s">
        <v>101</v>
      </c>
      <c r="D24" s="195"/>
    </row>
    <row r="25" spans="1:11" x14ac:dyDescent="0.2">
      <c r="A25" s="179" t="s">
        <v>117</v>
      </c>
      <c r="D25" s="195"/>
    </row>
    <row r="26" spans="1:11" x14ac:dyDescent="0.2">
      <c r="A26" s="246" t="s">
        <v>25</v>
      </c>
      <c r="D26" s="195"/>
      <c r="F26" s="258"/>
    </row>
    <row r="27" spans="1:11" x14ac:dyDescent="0.2">
      <c r="A27" s="256" t="s">
        <v>126</v>
      </c>
      <c r="D27" s="195"/>
    </row>
    <row r="28" spans="1:11" ht="13.5" thickBot="1" x14ac:dyDescent="0.25">
      <c r="A28" s="221" t="s">
        <v>119</v>
      </c>
      <c r="B28" s="197"/>
      <c r="C28" s="197"/>
      <c r="D28" s="197"/>
      <c r="E28" s="197"/>
      <c r="F28" s="197"/>
      <c r="G28" s="197"/>
      <c r="H28" s="198"/>
      <c r="I28" s="198"/>
      <c r="J28" s="198"/>
      <c r="K28" s="198"/>
    </row>
    <row r="29" spans="1:11" ht="14.25" thickTop="1" thickBot="1" x14ac:dyDescent="0.25"/>
    <row r="30" spans="1:11" ht="13.5" thickBot="1" x14ac:dyDescent="0.25">
      <c r="A30" s="247" t="s">
        <v>5</v>
      </c>
      <c r="B30" s="273">
        <f>COUNT(B4:B29)</f>
        <v>11</v>
      </c>
      <c r="C30" s="272"/>
      <c r="D30" s="258"/>
      <c r="E30" s="273">
        <f>COUNT(E4:E17)</f>
        <v>14</v>
      </c>
      <c r="F30" s="272"/>
      <c r="G30" s="272"/>
      <c r="H30" s="273">
        <f>COUNT(H4:H17)</f>
        <v>9</v>
      </c>
      <c r="I30" s="272"/>
      <c r="J30" s="272"/>
      <c r="K30" s="273">
        <f>COUNT(K4:K17)</f>
        <v>11</v>
      </c>
    </row>
  </sheetData>
  <sortState xmlns:xlrd2="http://schemas.microsoft.com/office/spreadsheetml/2017/richdata2" ref="D5:E27">
    <sortCondition ref="E5"/>
  </sortState>
  <mergeCells count="4">
    <mergeCell ref="J2:K2"/>
    <mergeCell ref="A2:C2"/>
    <mergeCell ref="D2:F2"/>
    <mergeCell ref="G2:I2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"/>
  <sheetViews>
    <sheetView workbookViewId="0">
      <selection activeCell="J19" sqref="J19"/>
    </sheetView>
  </sheetViews>
  <sheetFormatPr defaultRowHeight="15" customHeight="1" x14ac:dyDescent="0.2"/>
  <cols>
    <col min="1" max="1" width="19.42578125" style="313" customWidth="1"/>
    <col min="2" max="2" width="24.28515625" style="312" bestFit="1" customWidth="1"/>
    <col min="3" max="3" width="12.42578125" style="312" customWidth="1"/>
    <col min="4" max="4" width="13.5703125" style="312" bestFit="1" customWidth="1"/>
    <col min="5" max="5" width="13.140625" style="312" customWidth="1"/>
    <col min="6" max="9" width="9.140625" style="312"/>
    <col min="10" max="10" width="13.42578125" style="312" bestFit="1" customWidth="1"/>
    <col min="11" max="16384" width="9.140625" style="312"/>
  </cols>
  <sheetData>
    <row r="1" spans="1:17" ht="15" customHeight="1" x14ac:dyDescent="0.2">
      <c r="A1" s="312"/>
    </row>
    <row r="2" spans="1:17" ht="15" customHeight="1" x14ac:dyDescent="0.2">
      <c r="A2" s="312"/>
      <c r="K2" s="314"/>
      <c r="L2" s="314"/>
      <c r="M2" s="314"/>
      <c r="N2" s="314"/>
      <c r="O2" s="314"/>
      <c r="P2" s="314"/>
      <c r="Q2" s="314"/>
    </row>
    <row r="3" spans="1:17" ht="21.95" customHeight="1" x14ac:dyDescent="0.35">
      <c r="A3" s="321" t="s">
        <v>129</v>
      </c>
      <c r="C3" s="313"/>
      <c r="K3" s="314"/>
      <c r="L3" s="316"/>
      <c r="M3" s="314"/>
      <c r="N3" s="314"/>
      <c r="O3" s="314"/>
      <c r="P3" s="316"/>
      <c r="Q3" s="314"/>
    </row>
    <row r="4" spans="1:17" ht="15" customHeight="1" thickBot="1" x14ac:dyDescent="0.25">
      <c r="C4" s="313"/>
      <c r="I4" s="314"/>
      <c r="K4" s="314"/>
      <c r="L4" s="314"/>
      <c r="M4" s="314"/>
      <c r="N4" s="314"/>
      <c r="O4" s="314"/>
      <c r="P4" s="314"/>
      <c r="Q4" s="314"/>
    </row>
    <row r="5" spans="1:17" ht="15" customHeight="1" thickBot="1" x14ac:dyDescent="0.3">
      <c r="A5" s="328" t="s">
        <v>130</v>
      </c>
      <c r="B5" s="329" t="s">
        <v>131</v>
      </c>
      <c r="C5" s="329" t="s">
        <v>109</v>
      </c>
      <c r="D5" s="329" t="s">
        <v>132</v>
      </c>
      <c r="E5" s="330" t="s">
        <v>110</v>
      </c>
      <c r="I5" s="314"/>
      <c r="K5" s="314"/>
      <c r="L5" s="314"/>
      <c r="M5" s="314"/>
      <c r="N5" s="314"/>
      <c r="O5" s="314"/>
      <c r="P5" s="314"/>
      <c r="Q5" s="314"/>
    </row>
    <row r="6" spans="1:17" ht="15" customHeight="1" x14ac:dyDescent="0.25">
      <c r="A6" s="324">
        <v>1</v>
      </c>
      <c r="B6" s="325" t="s">
        <v>114</v>
      </c>
      <c r="C6" s="326">
        <v>17.600000000000001</v>
      </c>
      <c r="D6" s="327"/>
      <c r="E6" s="324">
        <v>3</v>
      </c>
      <c r="K6" s="314"/>
      <c r="L6" s="314"/>
      <c r="M6" s="314"/>
      <c r="N6" s="314"/>
      <c r="O6" s="314"/>
      <c r="P6" s="314"/>
      <c r="Q6" s="314"/>
    </row>
    <row r="7" spans="1:17" ht="15" customHeight="1" x14ac:dyDescent="0.25">
      <c r="A7" s="317">
        <v>1</v>
      </c>
      <c r="B7" s="318" t="s">
        <v>12</v>
      </c>
      <c r="C7" s="322">
        <v>28.8</v>
      </c>
      <c r="D7" s="315"/>
      <c r="E7" s="317">
        <v>3</v>
      </c>
      <c r="K7" s="314"/>
      <c r="L7" s="314"/>
      <c r="M7" s="314"/>
      <c r="N7" s="314"/>
      <c r="O7" s="314"/>
      <c r="P7" s="314"/>
      <c r="Q7" s="314"/>
    </row>
    <row r="8" spans="1:17" ht="15" customHeight="1" x14ac:dyDescent="0.25">
      <c r="A8" s="317">
        <v>1</v>
      </c>
      <c r="B8" s="318" t="s">
        <v>117</v>
      </c>
      <c r="C8" s="323">
        <v>37</v>
      </c>
      <c r="D8" s="315">
        <f>SUM(C6+C7+C8)/3</f>
        <v>27.8</v>
      </c>
      <c r="E8" s="317">
        <v>3</v>
      </c>
      <c r="K8" s="314"/>
      <c r="L8" s="314"/>
      <c r="M8" s="314"/>
      <c r="N8" s="314"/>
      <c r="O8" s="314"/>
      <c r="P8" s="314"/>
      <c r="Q8" s="314"/>
    </row>
    <row r="9" spans="1:17" ht="15" customHeight="1" x14ac:dyDescent="0.25">
      <c r="A9" s="317"/>
      <c r="B9" s="318"/>
      <c r="C9" s="323"/>
      <c r="D9" s="315"/>
      <c r="E9" s="317"/>
      <c r="K9" s="314"/>
      <c r="L9" s="314"/>
      <c r="M9" s="314"/>
      <c r="N9" s="314"/>
      <c r="O9" s="314"/>
      <c r="P9" s="314"/>
      <c r="Q9" s="314"/>
    </row>
    <row r="10" spans="1:17" ht="15" customHeight="1" x14ac:dyDescent="0.2">
      <c r="A10" s="317"/>
      <c r="B10" s="319"/>
      <c r="C10" s="319"/>
      <c r="D10" s="315"/>
      <c r="E10" s="317"/>
      <c r="K10" s="314"/>
      <c r="L10" s="314"/>
      <c r="M10" s="314"/>
      <c r="N10" s="314"/>
      <c r="O10" s="314"/>
      <c r="P10" s="314"/>
      <c r="Q10" s="314"/>
    </row>
    <row r="11" spans="1:17" ht="15" customHeight="1" x14ac:dyDescent="0.25">
      <c r="A11" s="317">
        <v>2</v>
      </c>
      <c r="B11" s="318" t="s">
        <v>14</v>
      </c>
      <c r="C11" s="322">
        <v>17.7</v>
      </c>
      <c r="D11" s="315"/>
      <c r="E11" s="317"/>
      <c r="K11" s="314"/>
      <c r="L11" s="314"/>
      <c r="M11" s="314"/>
      <c r="N11" s="314"/>
      <c r="O11" s="314"/>
      <c r="P11" s="314"/>
      <c r="Q11" s="314"/>
    </row>
    <row r="12" spans="1:17" ht="15" customHeight="1" x14ac:dyDescent="0.25">
      <c r="A12" s="317">
        <v>2</v>
      </c>
      <c r="B12" s="318" t="s">
        <v>102</v>
      </c>
      <c r="C12" s="323">
        <v>27.2</v>
      </c>
      <c r="D12" s="315"/>
      <c r="E12" s="317"/>
      <c r="K12" s="314"/>
      <c r="L12" s="314"/>
      <c r="M12" s="314"/>
      <c r="N12" s="314"/>
      <c r="O12" s="314"/>
      <c r="P12" s="314"/>
      <c r="Q12" s="314"/>
    </row>
    <row r="13" spans="1:17" ht="15" customHeight="1" x14ac:dyDescent="0.25">
      <c r="A13" s="317">
        <v>2</v>
      </c>
      <c r="B13" s="318" t="s">
        <v>91</v>
      </c>
      <c r="C13" s="323">
        <v>39.299999999999997</v>
      </c>
      <c r="D13" s="331">
        <f>SUM(C11+C12+C13)/3</f>
        <v>28.066666666666663</v>
      </c>
      <c r="E13" s="317"/>
    </row>
    <row r="14" spans="1:17" ht="15" customHeight="1" x14ac:dyDescent="0.2">
      <c r="A14" s="317"/>
      <c r="B14" s="319"/>
      <c r="C14" s="319"/>
      <c r="D14" s="315"/>
      <c r="E14" s="317"/>
    </row>
    <row r="15" spans="1:17" ht="15" customHeight="1" x14ac:dyDescent="0.2">
      <c r="A15" s="317"/>
      <c r="B15" s="319"/>
      <c r="C15" s="319"/>
      <c r="D15" s="315"/>
      <c r="E15" s="317"/>
    </row>
    <row r="16" spans="1:17" ht="15" customHeight="1" x14ac:dyDescent="0.25">
      <c r="A16" s="317">
        <v>3</v>
      </c>
      <c r="B16" s="318" t="s">
        <v>10</v>
      </c>
      <c r="C16" s="322">
        <v>18.600000000000001</v>
      </c>
      <c r="D16" s="315"/>
      <c r="E16" s="317">
        <v>3</v>
      </c>
    </row>
    <row r="17" spans="1:5" ht="15" customHeight="1" x14ac:dyDescent="0.25">
      <c r="A17" s="317">
        <v>3</v>
      </c>
      <c r="B17" s="318" t="s">
        <v>89</v>
      </c>
      <c r="C17" s="322">
        <v>18.7</v>
      </c>
      <c r="D17" s="315"/>
      <c r="E17" s="317">
        <v>3</v>
      </c>
    </row>
    <row r="18" spans="1:5" ht="15" customHeight="1" x14ac:dyDescent="0.25">
      <c r="A18" s="317">
        <v>3</v>
      </c>
      <c r="B18" s="318" t="s">
        <v>118</v>
      </c>
      <c r="C18" s="323">
        <v>48.3</v>
      </c>
      <c r="D18" s="331">
        <f>SUM(C16+C17+C18)/3</f>
        <v>28.533333333333331</v>
      </c>
      <c r="E18" s="317">
        <v>3</v>
      </c>
    </row>
    <row r="19" spans="1:5" ht="15" customHeight="1" x14ac:dyDescent="0.25">
      <c r="A19" s="317">
        <v>3</v>
      </c>
      <c r="B19" s="318" t="s">
        <v>92</v>
      </c>
      <c r="C19" s="319"/>
      <c r="D19" s="315"/>
      <c r="E19" s="317">
        <v>3</v>
      </c>
    </row>
    <row r="20" spans="1:5" ht="15" customHeight="1" x14ac:dyDescent="0.2">
      <c r="A20" s="317"/>
      <c r="B20" s="319"/>
      <c r="C20" s="319"/>
      <c r="D20" s="315"/>
      <c r="E20" s="317"/>
    </row>
    <row r="21" spans="1:5" ht="15" customHeight="1" x14ac:dyDescent="0.25">
      <c r="A21" s="317">
        <v>4</v>
      </c>
      <c r="B21" s="318" t="s">
        <v>88</v>
      </c>
      <c r="C21" s="323">
        <v>15.8</v>
      </c>
      <c r="D21" s="315"/>
      <c r="E21" s="317">
        <v>2</v>
      </c>
    </row>
    <row r="22" spans="1:5" ht="15" customHeight="1" x14ac:dyDescent="0.25">
      <c r="A22" s="317">
        <v>4</v>
      </c>
      <c r="B22" s="318" t="s">
        <v>13</v>
      </c>
      <c r="C22" s="322">
        <v>28.9</v>
      </c>
      <c r="D22" s="315"/>
      <c r="E22" s="317">
        <v>2</v>
      </c>
    </row>
    <row r="23" spans="1:5" ht="15" customHeight="1" x14ac:dyDescent="0.25">
      <c r="A23" s="317">
        <v>4</v>
      </c>
      <c r="B23" s="318" t="s">
        <v>116</v>
      </c>
      <c r="C23" s="323">
        <v>29.4</v>
      </c>
      <c r="D23" s="315"/>
      <c r="E23" s="317">
        <v>2</v>
      </c>
    </row>
    <row r="24" spans="1:5" ht="15" customHeight="1" x14ac:dyDescent="0.25">
      <c r="A24" s="317">
        <v>4</v>
      </c>
      <c r="B24" s="318" t="s">
        <v>25</v>
      </c>
      <c r="C24" s="323">
        <v>41.8</v>
      </c>
      <c r="D24" s="331">
        <f>SUM(C21+C22+C23+C24)/4</f>
        <v>28.974999999999998</v>
      </c>
      <c r="E24" s="317">
        <v>2</v>
      </c>
    </row>
    <row r="25" spans="1:5" ht="15" customHeight="1" x14ac:dyDescent="0.2">
      <c r="A25" s="317"/>
      <c r="B25" s="319"/>
      <c r="C25" s="319"/>
      <c r="D25" s="315"/>
      <c r="E25" s="317"/>
    </row>
    <row r="26" spans="1:5" ht="15" customHeight="1" x14ac:dyDescent="0.2">
      <c r="A26" s="317"/>
      <c r="B26" s="319"/>
      <c r="C26" s="319"/>
      <c r="D26" s="315"/>
      <c r="E26" s="317"/>
    </row>
    <row r="27" spans="1:5" ht="15" customHeight="1" x14ac:dyDescent="0.25">
      <c r="A27" s="317">
        <v>5</v>
      </c>
      <c r="B27" s="318" t="s">
        <v>11</v>
      </c>
      <c r="C27" s="322">
        <v>18.5</v>
      </c>
      <c r="D27" s="315"/>
      <c r="E27" s="317">
        <v>1</v>
      </c>
    </row>
    <row r="28" spans="1:5" ht="15" customHeight="1" x14ac:dyDescent="0.25">
      <c r="A28" s="317">
        <v>5</v>
      </c>
      <c r="B28" s="318" t="s">
        <v>112</v>
      </c>
      <c r="C28" s="322">
        <v>22.5</v>
      </c>
      <c r="D28" s="315"/>
      <c r="E28" s="317">
        <v>1</v>
      </c>
    </row>
    <row r="29" spans="1:5" ht="15" customHeight="1" x14ac:dyDescent="0.25">
      <c r="A29" s="317">
        <v>5</v>
      </c>
      <c r="B29" s="318" t="s">
        <v>120</v>
      </c>
      <c r="C29" s="323">
        <v>32</v>
      </c>
      <c r="D29" s="315"/>
      <c r="E29" s="317">
        <v>1</v>
      </c>
    </row>
    <row r="30" spans="1:5" ht="15" customHeight="1" x14ac:dyDescent="0.25">
      <c r="A30" s="317">
        <v>5</v>
      </c>
      <c r="B30" s="318" t="s">
        <v>101</v>
      </c>
      <c r="C30" s="323">
        <v>43.6</v>
      </c>
      <c r="D30" s="331">
        <f>SUM(C27+C28+C29+C30)/4</f>
        <v>29.15</v>
      </c>
      <c r="E30" s="317">
        <v>1</v>
      </c>
    </row>
    <row r="31" spans="1:5" ht="15" customHeight="1" x14ac:dyDescent="0.25">
      <c r="A31" s="320"/>
    </row>
  </sheetData>
  <sortState xmlns:xlrd2="http://schemas.microsoft.com/office/spreadsheetml/2017/richdata2" ref="G5:H24">
    <sortCondition ref="H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1"/>
  <sheetViews>
    <sheetView showGridLines="0" workbookViewId="0">
      <selection activeCell="E9" sqref="E9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5" t="s">
        <v>15</v>
      </c>
      <c r="C1" s="5"/>
      <c r="D1" s="11"/>
      <c r="E1" s="11"/>
      <c r="F1" s="11"/>
    </row>
    <row r="2" spans="2:6" x14ac:dyDescent="0.2">
      <c r="B2" s="5" t="s">
        <v>16</v>
      </c>
      <c r="C2" s="5"/>
      <c r="D2" s="11"/>
      <c r="E2" s="11"/>
      <c r="F2" s="11"/>
    </row>
    <row r="3" spans="2:6" x14ac:dyDescent="0.2">
      <c r="B3" s="6"/>
      <c r="C3" s="6"/>
      <c r="D3" s="12"/>
      <c r="E3" s="12"/>
      <c r="F3" s="12"/>
    </row>
    <row r="4" spans="2:6" ht="51" x14ac:dyDescent="0.2">
      <c r="B4" s="6" t="s">
        <v>17</v>
      </c>
      <c r="C4" s="6"/>
      <c r="D4" s="12"/>
      <c r="E4" s="12"/>
      <c r="F4" s="12"/>
    </row>
    <row r="5" spans="2:6" x14ac:dyDescent="0.2">
      <c r="B5" s="6"/>
      <c r="C5" s="6"/>
      <c r="D5" s="12"/>
      <c r="E5" s="12"/>
      <c r="F5" s="12"/>
    </row>
    <row r="6" spans="2:6" x14ac:dyDescent="0.2">
      <c r="B6" s="5" t="s">
        <v>18</v>
      </c>
      <c r="C6" s="5"/>
      <c r="D6" s="11"/>
      <c r="E6" s="11" t="s">
        <v>19</v>
      </c>
      <c r="F6" s="11" t="s">
        <v>20</v>
      </c>
    </row>
    <row r="7" spans="2:6" ht="13.5" thickBot="1" x14ac:dyDescent="0.25">
      <c r="B7" s="6"/>
      <c r="C7" s="6"/>
      <c r="D7" s="12"/>
      <c r="E7" s="12"/>
      <c r="F7" s="12"/>
    </row>
    <row r="8" spans="2:6" ht="25.5" x14ac:dyDescent="0.2">
      <c r="B8" s="7" t="s">
        <v>21</v>
      </c>
      <c r="C8" s="8"/>
      <c r="D8" s="13"/>
      <c r="E8" s="13">
        <v>1</v>
      </c>
      <c r="F8" s="14"/>
    </row>
    <row r="9" spans="2:6" ht="13.5" thickBot="1" x14ac:dyDescent="0.25">
      <c r="B9" s="9"/>
      <c r="C9" s="10"/>
      <c r="D9" s="15"/>
      <c r="E9" s="16" t="s">
        <v>22</v>
      </c>
      <c r="F9" s="17" t="s">
        <v>23</v>
      </c>
    </row>
    <row r="10" spans="2:6" x14ac:dyDescent="0.2">
      <c r="B10" s="6"/>
      <c r="C10" s="6"/>
      <c r="D10" s="12"/>
      <c r="E10" s="12"/>
      <c r="F10" s="12"/>
    </row>
    <row r="11" spans="2:6" x14ac:dyDescent="0.2">
      <c r="B11" s="6"/>
      <c r="C11" s="6"/>
      <c r="D11" s="12"/>
      <c r="E11" s="12"/>
      <c r="F11" s="12"/>
    </row>
  </sheetData>
  <hyperlinks>
    <hyperlink ref="E9" location="'Blad1'!A34:BF49" display="'Blad1'!A34:BF49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29"/>
  <sheetViews>
    <sheetView workbookViewId="0">
      <selection activeCell="A5" sqref="A5:E29"/>
    </sheetView>
  </sheetViews>
  <sheetFormatPr defaultRowHeight="12.75" x14ac:dyDescent="0.2"/>
  <cols>
    <col min="1" max="1" width="22.7109375" bestFit="1" customWidth="1"/>
  </cols>
  <sheetData>
    <row r="3" spans="1:13" x14ac:dyDescent="0.2">
      <c r="A3" s="195"/>
      <c r="B3" s="195"/>
      <c r="C3" s="195"/>
      <c r="D3" s="195"/>
    </row>
    <row r="4" spans="1:13" x14ac:dyDescent="0.2">
      <c r="A4" s="1"/>
      <c r="B4" s="195"/>
      <c r="C4" s="2"/>
      <c r="D4" s="195"/>
    </row>
    <row r="8" spans="1:13" x14ac:dyDescent="0.2">
      <c r="M8" s="311"/>
    </row>
    <row r="12" spans="1:13" x14ac:dyDescent="0.2">
      <c r="M12" s="311"/>
    </row>
    <row r="17" spans="13:13" x14ac:dyDescent="0.2">
      <c r="M17" s="311"/>
    </row>
    <row r="23" spans="13:13" x14ac:dyDescent="0.2">
      <c r="M23" s="311"/>
    </row>
    <row r="28" spans="13:13" x14ac:dyDescent="0.2">
      <c r="M28" s="311"/>
    </row>
    <row r="29" spans="13:13" x14ac:dyDescent="0.2">
      <c r="M29" s="311"/>
    </row>
  </sheetData>
  <sortState xmlns:xlrd2="http://schemas.microsoft.com/office/spreadsheetml/2017/richdata2" ref="A4:C27">
    <sortCondition ref="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Omg.1</vt:lpstr>
      <vt:lpstr>Måndagsgolfen</vt:lpstr>
      <vt:lpstr>Alternativspel</vt:lpstr>
      <vt:lpstr>Scramble avslutning</vt:lpstr>
      <vt:lpstr>Kompatibilitetsrapport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Bengt-Eric Johansson</dc:creator>
  <cp:lastModifiedBy>Jon Molneklev</cp:lastModifiedBy>
  <cp:lastPrinted>2020-09-20T19:38:17Z</cp:lastPrinted>
  <dcterms:created xsi:type="dcterms:W3CDTF">2005-04-11T15:43:04Z</dcterms:created>
  <dcterms:modified xsi:type="dcterms:W3CDTF">2021-06-09T06:24:25Z</dcterms:modified>
</cp:coreProperties>
</file>